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rawvd\MY_DIR\COURSES\E2200\E2200_Fall14\"/>
    </mc:Choice>
  </mc:AlternateContent>
  <bookViews>
    <workbookView xWindow="0" yWindow="0" windowWidth="23040" windowHeight="9405" tabRatio="43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61" i="1" l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N66" i="1" l="1"/>
  <c r="N65" i="1"/>
  <c r="N64" i="1"/>
  <c r="N63" i="1"/>
  <c r="I66" i="1"/>
  <c r="I65" i="1"/>
  <c r="I64" i="1"/>
  <c r="I63" i="1"/>
  <c r="H63" i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 s="1"/>
  <c r="O3" i="1"/>
  <c r="P3" i="1" s="1"/>
  <c r="M66" i="1"/>
  <c r="M65" i="1"/>
  <c r="M64" i="1"/>
  <c r="M63" i="1"/>
  <c r="H66" i="1"/>
  <c r="H65" i="1"/>
  <c r="H64" i="1"/>
  <c r="G66" i="1"/>
  <c r="G65" i="1"/>
  <c r="G64" i="1"/>
  <c r="G63" i="1"/>
  <c r="F63" i="1"/>
  <c r="K63" i="1"/>
  <c r="L63" i="1"/>
  <c r="L66" i="1"/>
  <c r="L65" i="1"/>
  <c r="L64" i="1"/>
  <c r="F66" i="1"/>
  <c r="F65" i="1"/>
  <c r="F64" i="1"/>
  <c r="E66" i="1"/>
  <c r="E65" i="1"/>
  <c r="E64" i="1"/>
  <c r="D64" i="1"/>
  <c r="E63" i="1"/>
  <c r="D66" i="1"/>
  <c r="D65" i="1"/>
  <c r="D63" i="1"/>
  <c r="K66" i="1"/>
  <c r="K65" i="1"/>
  <c r="K64" i="1"/>
  <c r="C63" i="1"/>
  <c r="C66" i="1"/>
  <c r="C65" i="1"/>
  <c r="C64" i="1"/>
  <c r="B63" i="1"/>
  <c r="B66" i="1"/>
  <c r="B65" i="1"/>
  <c r="B64" i="1"/>
  <c r="J65" i="1" l="1"/>
  <c r="J63" i="1"/>
  <c r="O66" i="1"/>
  <c r="O63" i="1"/>
  <c r="O64" i="1"/>
  <c r="O65" i="1"/>
  <c r="J64" i="1"/>
  <c r="J66" i="1"/>
</calcChain>
</file>

<file path=xl/comments1.xml><?xml version="1.0" encoding="utf-8"?>
<comments xmlns="http://schemas.openxmlformats.org/spreadsheetml/2006/main">
  <authors>
    <author/>
  </authors>
  <commentList>
    <comment ref="J1" authorId="0" shapeId="0">
      <text>
        <r>
          <rPr>
            <b/>
            <sz val="8"/>
            <color indexed="9"/>
            <rFont val="Tahoma"/>
            <family val="2"/>
          </rPr>
          <t xml:space="preserve">Donglin Hu:
</t>
        </r>
        <r>
          <rPr>
            <sz val="8"/>
            <color indexed="9"/>
            <rFont val="Tahoma"/>
            <family val="2"/>
          </rPr>
          <t>Average 10 HW scores</t>
        </r>
      </text>
    </comment>
    <comment ref="O1" authorId="0" shapeId="0">
      <text>
        <r>
          <rPr>
            <b/>
            <sz val="8"/>
            <color indexed="9"/>
            <rFont val="Tahoma"/>
            <family val="2"/>
          </rPr>
          <t xml:space="preserve">Donglin Hu:
</t>
        </r>
        <r>
          <rPr>
            <sz val="8"/>
            <color indexed="9"/>
            <rFont val="Tahoma"/>
            <family val="2"/>
          </rPr>
          <t>=Scaled Av. HW+Scaled Av. Test+ Exam</t>
        </r>
      </text>
    </comment>
  </commentList>
</comments>
</file>

<file path=xl/sharedStrings.xml><?xml version="1.0" encoding="utf-8"?>
<sst xmlns="http://schemas.openxmlformats.org/spreadsheetml/2006/main" count="80" uniqueCount="28">
  <si>
    <t>HW 1</t>
  </si>
  <si>
    <t>HW 3</t>
  </si>
  <si>
    <t>HW 5</t>
  </si>
  <si>
    <t>HW 6</t>
  </si>
  <si>
    <t>HW 7</t>
  </si>
  <si>
    <t>Test 1</t>
  </si>
  <si>
    <t>Test 2</t>
  </si>
  <si>
    <t>Test 3</t>
  </si>
  <si>
    <t>Exam</t>
  </si>
  <si>
    <t>UPDATED</t>
  </si>
  <si>
    <t>AVERAGE</t>
  </si>
  <si>
    <t>x - to be graded</t>
  </si>
  <si>
    <t>Maximum</t>
  </si>
  <si>
    <t>Minimum</t>
  </si>
  <si>
    <t>Std. Dev.</t>
  </si>
  <si>
    <t>$  - not received</t>
  </si>
  <si>
    <t>HW 4</t>
  </si>
  <si>
    <t>Maximum marks →</t>
  </si>
  <si>
    <t>Student Id  ↓</t>
  </si>
  <si>
    <t>HW8</t>
  </si>
  <si>
    <t>Norm. HW</t>
  </si>
  <si>
    <t>TOTAL</t>
  </si>
  <si>
    <t>HW 2</t>
  </si>
  <si>
    <t>Grade</t>
  </si>
  <si>
    <t>$</t>
  </si>
  <si>
    <t>Final</t>
  </si>
  <si>
    <t xml:space="preserve"> 10:00:00 PM</t>
  </si>
  <si>
    <t>Dec-14-2014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</si>
</sst>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_ "/>
    <numFmt numFmtId="165" formatCode="[$-409]m/d/yy\ h:mm\ AM/PM;@"/>
  </numFmts>
  <fonts count="10">
    <font>
      <sz val="12"/>
      <name val="宋体"/>
      <charset val="134"/>
    </font>
    <font>
      <sz val="12"/>
      <name val="Calibri"/>
      <family val="2"/>
    </font>
    <font>
      <b/>
      <sz val="8"/>
      <color indexed="9"/>
      <name val="Tahoma"/>
      <family val="2"/>
    </font>
    <font>
      <sz val="8"/>
      <color indexed="9"/>
      <name val="Tahoma"/>
      <family val="2"/>
    </font>
    <font>
      <sz val="12"/>
      <color indexed="8"/>
      <name val="Times New Roman"/>
      <family val="1"/>
    </font>
    <font>
      <i/>
      <sz val="12"/>
      <name val="Calibri"/>
      <family val="2"/>
    </font>
    <font>
      <sz val="8"/>
      <name val="宋体"/>
      <charset val="134"/>
    </font>
    <font>
      <b/>
      <sz val="12"/>
      <name val="Calibri"/>
      <family val="2"/>
    </font>
    <font>
      <b/>
      <sz val="12"/>
      <name val="Times New Roman"/>
      <family val="1"/>
    </font>
    <font>
      <b/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0" xfId="0" applyFont="1" applyFill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Test</a:t>
            </a:r>
            <a:r>
              <a:rPr lang="en-US" sz="1200" baseline="0"/>
              <a:t> 1, Average = 15.6 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Sheet1!$K$3:$K$61</c:f>
              <c:numCache>
                <c:formatCode>General</c:formatCode>
                <c:ptCount val="59"/>
                <c:pt idx="0">
                  <c:v>2</c:v>
                </c:pt>
                <c:pt idx="1">
                  <c:v>18</c:v>
                </c:pt>
                <c:pt idx="2">
                  <c:v>17</c:v>
                </c:pt>
                <c:pt idx="3">
                  <c:v>20</c:v>
                </c:pt>
                <c:pt idx="4">
                  <c:v>20</c:v>
                </c:pt>
                <c:pt idx="5">
                  <c:v>18</c:v>
                </c:pt>
                <c:pt idx="6">
                  <c:v>15</c:v>
                </c:pt>
                <c:pt idx="7">
                  <c:v>11</c:v>
                </c:pt>
                <c:pt idx="8">
                  <c:v>14</c:v>
                </c:pt>
                <c:pt idx="9">
                  <c:v>20</c:v>
                </c:pt>
                <c:pt idx="10">
                  <c:v>7</c:v>
                </c:pt>
                <c:pt idx="11">
                  <c:v>17</c:v>
                </c:pt>
                <c:pt idx="12">
                  <c:v>18</c:v>
                </c:pt>
                <c:pt idx="13">
                  <c:v>12</c:v>
                </c:pt>
                <c:pt idx="14">
                  <c:v>20</c:v>
                </c:pt>
                <c:pt idx="15">
                  <c:v>17</c:v>
                </c:pt>
                <c:pt idx="16">
                  <c:v>20</c:v>
                </c:pt>
                <c:pt idx="17">
                  <c:v>20</c:v>
                </c:pt>
                <c:pt idx="18">
                  <c:v>15</c:v>
                </c:pt>
                <c:pt idx="19">
                  <c:v>16</c:v>
                </c:pt>
                <c:pt idx="20">
                  <c:v>15</c:v>
                </c:pt>
                <c:pt idx="21">
                  <c:v>19</c:v>
                </c:pt>
                <c:pt idx="22">
                  <c:v>10</c:v>
                </c:pt>
                <c:pt idx="23">
                  <c:v>19</c:v>
                </c:pt>
                <c:pt idx="24">
                  <c:v>9</c:v>
                </c:pt>
                <c:pt idx="25">
                  <c:v>17</c:v>
                </c:pt>
                <c:pt idx="26">
                  <c:v>16</c:v>
                </c:pt>
                <c:pt idx="27">
                  <c:v>17</c:v>
                </c:pt>
                <c:pt idx="28">
                  <c:v>17</c:v>
                </c:pt>
                <c:pt idx="29">
                  <c:v>13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12</c:v>
                </c:pt>
                <c:pt idx="34">
                  <c:v>14</c:v>
                </c:pt>
                <c:pt idx="35">
                  <c:v>19</c:v>
                </c:pt>
                <c:pt idx="36">
                  <c:v>11</c:v>
                </c:pt>
                <c:pt idx="37">
                  <c:v>17</c:v>
                </c:pt>
                <c:pt idx="38">
                  <c:v>21</c:v>
                </c:pt>
                <c:pt idx="39">
                  <c:v>16</c:v>
                </c:pt>
                <c:pt idx="40">
                  <c:v>13</c:v>
                </c:pt>
                <c:pt idx="41">
                  <c:v>15</c:v>
                </c:pt>
                <c:pt idx="42">
                  <c:v>15</c:v>
                </c:pt>
                <c:pt idx="43">
                  <c:v>18</c:v>
                </c:pt>
                <c:pt idx="44">
                  <c:v>18</c:v>
                </c:pt>
                <c:pt idx="45">
                  <c:v>12</c:v>
                </c:pt>
                <c:pt idx="46">
                  <c:v>20</c:v>
                </c:pt>
                <c:pt idx="47">
                  <c:v>17</c:v>
                </c:pt>
                <c:pt idx="48">
                  <c:v>17</c:v>
                </c:pt>
                <c:pt idx="49">
                  <c:v>14</c:v>
                </c:pt>
                <c:pt idx="50">
                  <c:v>17</c:v>
                </c:pt>
                <c:pt idx="51">
                  <c:v>10</c:v>
                </c:pt>
                <c:pt idx="52">
                  <c:v>8</c:v>
                </c:pt>
                <c:pt idx="53">
                  <c:v>20</c:v>
                </c:pt>
                <c:pt idx="54">
                  <c:v>16</c:v>
                </c:pt>
                <c:pt idx="55">
                  <c:v>13</c:v>
                </c:pt>
                <c:pt idx="56">
                  <c:v>14</c:v>
                </c:pt>
                <c:pt idx="57">
                  <c:v>16</c:v>
                </c:pt>
                <c:pt idx="58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743920"/>
        <c:axId val="238744480"/>
      </c:barChart>
      <c:catAx>
        <c:axId val="2387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8744480"/>
        <c:crosses val="autoZero"/>
        <c:auto val="1"/>
        <c:lblAlgn val="ctr"/>
        <c:lblOffset val="100"/>
        <c:noMultiLvlLbl val="0"/>
      </c:catAx>
      <c:valAx>
        <c:axId val="238744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874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Test 2, Average = 14.6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Sheet1!$L$3:$L$61</c:f>
              <c:numCache>
                <c:formatCode>General</c:formatCode>
                <c:ptCount val="59"/>
                <c:pt idx="0">
                  <c:v>11</c:v>
                </c:pt>
                <c:pt idx="1">
                  <c:v>10</c:v>
                </c:pt>
                <c:pt idx="2">
                  <c:v>13</c:v>
                </c:pt>
                <c:pt idx="3">
                  <c:v>19</c:v>
                </c:pt>
                <c:pt idx="4">
                  <c:v>20</c:v>
                </c:pt>
                <c:pt idx="5">
                  <c:v>19</c:v>
                </c:pt>
                <c:pt idx="6">
                  <c:v>14</c:v>
                </c:pt>
                <c:pt idx="7">
                  <c:v>11</c:v>
                </c:pt>
                <c:pt idx="8">
                  <c:v>12</c:v>
                </c:pt>
                <c:pt idx="9">
                  <c:v>20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18</c:v>
                </c:pt>
                <c:pt idx="14">
                  <c:v>17</c:v>
                </c:pt>
                <c:pt idx="15">
                  <c:v>10</c:v>
                </c:pt>
                <c:pt idx="16">
                  <c:v>13</c:v>
                </c:pt>
                <c:pt idx="17">
                  <c:v>19</c:v>
                </c:pt>
                <c:pt idx="18">
                  <c:v>0</c:v>
                </c:pt>
                <c:pt idx="19">
                  <c:v>13</c:v>
                </c:pt>
                <c:pt idx="20">
                  <c:v>17</c:v>
                </c:pt>
                <c:pt idx="21">
                  <c:v>17</c:v>
                </c:pt>
                <c:pt idx="22">
                  <c:v>11</c:v>
                </c:pt>
                <c:pt idx="23">
                  <c:v>21</c:v>
                </c:pt>
                <c:pt idx="24">
                  <c:v>16</c:v>
                </c:pt>
                <c:pt idx="25">
                  <c:v>9</c:v>
                </c:pt>
                <c:pt idx="26">
                  <c:v>16</c:v>
                </c:pt>
                <c:pt idx="27">
                  <c:v>11</c:v>
                </c:pt>
                <c:pt idx="28">
                  <c:v>14</c:v>
                </c:pt>
                <c:pt idx="29">
                  <c:v>14</c:v>
                </c:pt>
                <c:pt idx="30">
                  <c:v>18</c:v>
                </c:pt>
                <c:pt idx="31">
                  <c:v>14</c:v>
                </c:pt>
                <c:pt idx="32">
                  <c:v>17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13</c:v>
                </c:pt>
                <c:pt idx="37">
                  <c:v>4</c:v>
                </c:pt>
                <c:pt idx="38">
                  <c:v>17</c:v>
                </c:pt>
                <c:pt idx="39">
                  <c:v>14</c:v>
                </c:pt>
                <c:pt idx="40">
                  <c:v>15</c:v>
                </c:pt>
                <c:pt idx="41">
                  <c:v>17</c:v>
                </c:pt>
                <c:pt idx="42">
                  <c:v>18</c:v>
                </c:pt>
                <c:pt idx="43">
                  <c:v>18</c:v>
                </c:pt>
                <c:pt idx="44">
                  <c:v>15</c:v>
                </c:pt>
                <c:pt idx="45">
                  <c:v>12</c:v>
                </c:pt>
                <c:pt idx="46">
                  <c:v>19</c:v>
                </c:pt>
                <c:pt idx="47">
                  <c:v>13</c:v>
                </c:pt>
                <c:pt idx="48">
                  <c:v>16</c:v>
                </c:pt>
                <c:pt idx="49">
                  <c:v>19</c:v>
                </c:pt>
                <c:pt idx="50">
                  <c:v>18</c:v>
                </c:pt>
                <c:pt idx="51">
                  <c:v>15</c:v>
                </c:pt>
                <c:pt idx="52">
                  <c:v>10</c:v>
                </c:pt>
                <c:pt idx="53">
                  <c:v>19</c:v>
                </c:pt>
                <c:pt idx="54">
                  <c:v>7</c:v>
                </c:pt>
                <c:pt idx="55">
                  <c:v>12</c:v>
                </c:pt>
                <c:pt idx="56">
                  <c:v>9</c:v>
                </c:pt>
                <c:pt idx="57">
                  <c:v>19</c:v>
                </c:pt>
                <c:pt idx="58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746720"/>
        <c:axId val="238747280"/>
      </c:barChart>
      <c:catAx>
        <c:axId val="23874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8747280"/>
        <c:crosses val="autoZero"/>
        <c:auto val="1"/>
        <c:lblAlgn val="ctr"/>
        <c:lblOffset val="100"/>
        <c:noMultiLvlLbl val="0"/>
      </c:catAx>
      <c:valAx>
        <c:axId val="238747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8746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HW Total, Average = 5.7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Sheet1!$J$3:$J$61</c:f>
              <c:numCache>
                <c:formatCode>General</c:formatCode>
                <c:ptCount val="59"/>
                <c:pt idx="0">
                  <c:v>16.3125</c:v>
                </c:pt>
                <c:pt idx="1">
                  <c:v>11.875</c:v>
                </c:pt>
                <c:pt idx="2">
                  <c:v>16.25</c:v>
                </c:pt>
                <c:pt idx="3">
                  <c:v>19.25</c:v>
                </c:pt>
                <c:pt idx="4">
                  <c:v>17.375</c:v>
                </c:pt>
                <c:pt idx="5">
                  <c:v>17.25</c:v>
                </c:pt>
                <c:pt idx="6">
                  <c:v>10</c:v>
                </c:pt>
                <c:pt idx="7">
                  <c:v>2</c:v>
                </c:pt>
                <c:pt idx="8">
                  <c:v>17</c:v>
                </c:pt>
                <c:pt idx="9">
                  <c:v>15.625</c:v>
                </c:pt>
                <c:pt idx="10">
                  <c:v>11.375</c:v>
                </c:pt>
                <c:pt idx="11">
                  <c:v>17.8125</c:v>
                </c:pt>
                <c:pt idx="12">
                  <c:v>17.5</c:v>
                </c:pt>
                <c:pt idx="13">
                  <c:v>14.125</c:v>
                </c:pt>
                <c:pt idx="14">
                  <c:v>17.3125</c:v>
                </c:pt>
                <c:pt idx="15">
                  <c:v>16.375</c:v>
                </c:pt>
                <c:pt idx="16">
                  <c:v>17.3125</c:v>
                </c:pt>
                <c:pt idx="17">
                  <c:v>16.6875</c:v>
                </c:pt>
                <c:pt idx="18">
                  <c:v>1.75</c:v>
                </c:pt>
                <c:pt idx="19">
                  <c:v>13.9375</c:v>
                </c:pt>
                <c:pt idx="20">
                  <c:v>7.875</c:v>
                </c:pt>
                <c:pt idx="21">
                  <c:v>18.875</c:v>
                </c:pt>
                <c:pt idx="22">
                  <c:v>10.25</c:v>
                </c:pt>
                <c:pt idx="23">
                  <c:v>13</c:v>
                </c:pt>
                <c:pt idx="24">
                  <c:v>16.4375</c:v>
                </c:pt>
                <c:pt idx="25">
                  <c:v>19</c:v>
                </c:pt>
                <c:pt idx="26">
                  <c:v>17</c:v>
                </c:pt>
                <c:pt idx="27">
                  <c:v>17.6875</c:v>
                </c:pt>
                <c:pt idx="28">
                  <c:v>14.75</c:v>
                </c:pt>
                <c:pt idx="29">
                  <c:v>15.5</c:v>
                </c:pt>
                <c:pt idx="30">
                  <c:v>18.4375</c:v>
                </c:pt>
                <c:pt idx="31">
                  <c:v>13</c:v>
                </c:pt>
                <c:pt idx="32">
                  <c:v>17.5625</c:v>
                </c:pt>
                <c:pt idx="33">
                  <c:v>14.5</c:v>
                </c:pt>
                <c:pt idx="34">
                  <c:v>8.125</c:v>
                </c:pt>
                <c:pt idx="35">
                  <c:v>17.125</c:v>
                </c:pt>
                <c:pt idx="36">
                  <c:v>16.8125</c:v>
                </c:pt>
                <c:pt idx="37">
                  <c:v>17.625</c:v>
                </c:pt>
                <c:pt idx="38">
                  <c:v>17.625</c:v>
                </c:pt>
                <c:pt idx="39">
                  <c:v>16.6875</c:v>
                </c:pt>
                <c:pt idx="40">
                  <c:v>11.875</c:v>
                </c:pt>
                <c:pt idx="41">
                  <c:v>15.875</c:v>
                </c:pt>
                <c:pt idx="42">
                  <c:v>11.625</c:v>
                </c:pt>
                <c:pt idx="43">
                  <c:v>18.125</c:v>
                </c:pt>
                <c:pt idx="44">
                  <c:v>18</c:v>
                </c:pt>
                <c:pt idx="45">
                  <c:v>14.5</c:v>
                </c:pt>
                <c:pt idx="46">
                  <c:v>18.8125</c:v>
                </c:pt>
                <c:pt idx="47">
                  <c:v>18.0625</c:v>
                </c:pt>
                <c:pt idx="48">
                  <c:v>19.25</c:v>
                </c:pt>
                <c:pt idx="49">
                  <c:v>8.875</c:v>
                </c:pt>
                <c:pt idx="50">
                  <c:v>5</c:v>
                </c:pt>
                <c:pt idx="51">
                  <c:v>17.25</c:v>
                </c:pt>
                <c:pt idx="52">
                  <c:v>16.9375</c:v>
                </c:pt>
                <c:pt idx="53">
                  <c:v>16.5</c:v>
                </c:pt>
                <c:pt idx="54">
                  <c:v>18.625</c:v>
                </c:pt>
                <c:pt idx="55">
                  <c:v>13.75</c:v>
                </c:pt>
                <c:pt idx="56">
                  <c:v>5.125</c:v>
                </c:pt>
                <c:pt idx="57">
                  <c:v>14.125</c:v>
                </c:pt>
                <c:pt idx="58">
                  <c:v>17.9375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749520"/>
        <c:axId val="238750080"/>
      </c:barChart>
      <c:catAx>
        <c:axId val="23874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8750080"/>
        <c:crosses val="autoZero"/>
        <c:auto val="1"/>
        <c:lblAlgn val="ctr"/>
        <c:lblOffset val="100"/>
        <c:noMultiLvlLbl val="0"/>
      </c:catAx>
      <c:valAx>
        <c:axId val="238750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8749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Test</a:t>
            </a:r>
            <a:r>
              <a:rPr lang="en-US" sz="1200" baseline="0"/>
              <a:t> 3, Average = 14.5 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Sheet1!$M$3:$M$61</c:f>
              <c:numCache>
                <c:formatCode>General</c:formatCode>
                <c:ptCount val="59"/>
                <c:pt idx="0">
                  <c:v>13</c:v>
                </c:pt>
                <c:pt idx="1">
                  <c:v>11</c:v>
                </c:pt>
                <c:pt idx="2">
                  <c:v>14</c:v>
                </c:pt>
                <c:pt idx="3">
                  <c:v>20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9</c:v>
                </c:pt>
                <c:pt idx="8">
                  <c:v>14</c:v>
                </c:pt>
                <c:pt idx="9">
                  <c:v>18</c:v>
                </c:pt>
                <c:pt idx="10">
                  <c:v>12</c:v>
                </c:pt>
                <c:pt idx="11">
                  <c:v>12</c:v>
                </c:pt>
                <c:pt idx="12">
                  <c:v>14</c:v>
                </c:pt>
                <c:pt idx="13">
                  <c:v>13</c:v>
                </c:pt>
                <c:pt idx="14">
                  <c:v>16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0</c:v>
                </c:pt>
                <c:pt idx="19">
                  <c:v>15</c:v>
                </c:pt>
                <c:pt idx="20">
                  <c:v>16</c:v>
                </c:pt>
                <c:pt idx="21">
                  <c:v>19</c:v>
                </c:pt>
                <c:pt idx="22">
                  <c:v>15</c:v>
                </c:pt>
                <c:pt idx="23">
                  <c:v>19</c:v>
                </c:pt>
                <c:pt idx="24">
                  <c:v>13</c:v>
                </c:pt>
                <c:pt idx="25">
                  <c:v>17</c:v>
                </c:pt>
                <c:pt idx="26">
                  <c:v>17</c:v>
                </c:pt>
                <c:pt idx="27">
                  <c:v>10</c:v>
                </c:pt>
                <c:pt idx="28">
                  <c:v>16</c:v>
                </c:pt>
                <c:pt idx="29">
                  <c:v>14</c:v>
                </c:pt>
                <c:pt idx="30">
                  <c:v>20</c:v>
                </c:pt>
                <c:pt idx="31">
                  <c:v>14</c:v>
                </c:pt>
                <c:pt idx="32">
                  <c:v>14</c:v>
                </c:pt>
                <c:pt idx="33">
                  <c:v>17</c:v>
                </c:pt>
                <c:pt idx="34">
                  <c:v>11</c:v>
                </c:pt>
                <c:pt idx="35">
                  <c:v>18</c:v>
                </c:pt>
                <c:pt idx="36">
                  <c:v>16</c:v>
                </c:pt>
                <c:pt idx="37">
                  <c:v>13</c:v>
                </c:pt>
                <c:pt idx="38">
                  <c:v>16</c:v>
                </c:pt>
                <c:pt idx="39">
                  <c:v>11</c:v>
                </c:pt>
                <c:pt idx="40">
                  <c:v>14</c:v>
                </c:pt>
                <c:pt idx="41">
                  <c:v>15</c:v>
                </c:pt>
                <c:pt idx="42">
                  <c:v>17</c:v>
                </c:pt>
                <c:pt idx="43">
                  <c:v>13</c:v>
                </c:pt>
                <c:pt idx="44">
                  <c:v>18</c:v>
                </c:pt>
                <c:pt idx="45">
                  <c:v>13</c:v>
                </c:pt>
                <c:pt idx="46">
                  <c:v>16</c:v>
                </c:pt>
                <c:pt idx="47">
                  <c:v>20</c:v>
                </c:pt>
                <c:pt idx="48">
                  <c:v>18</c:v>
                </c:pt>
                <c:pt idx="49">
                  <c:v>15</c:v>
                </c:pt>
                <c:pt idx="50">
                  <c:v>15</c:v>
                </c:pt>
                <c:pt idx="51">
                  <c:v>14</c:v>
                </c:pt>
                <c:pt idx="52">
                  <c:v>12</c:v>
                </c:pt>
                <c:pt idx="53">
                  <c:v>17</c:v>
                </c:pt>
                <c:pt idx="54">
                  <c:v>17</c:v>
                </c:pt>
                <c:pt idx="55">
                  <c:v>14</c:v>
                </c:pt>
                <c:pt idx="56">
                  <c:v>0</c:v>
                </c:pt>
                <c:pt idx="57">
                  <c:v>20</c:v>
                </c:pt>
                <c:pt idx="58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752320"/>
        <c:axId val="238752880"/>
      </c:barChart>
      <c:catAx>
        <c:axId val="23875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8752880"/>
        <c:crosses val="autoZero"/>
        <c:auto val="1"/>
        <c:lblAlgn val="ctr"/>
        <c:lblOffset val="100"/>
        <c:noMultiLvlLbl val="0"/>
      </c:catAx>
      <c:valAx>
        <c:axId val="238752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8752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TOTAL, max = 100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Sheet1!$O$3:$O$61</c:f>
              <c:numCache>
                <c:formatCode>General</c:formatCode>
                <c:ptCount val="59"/>
                <c:pt idx="0" formatCode="0.0_ ">
                  <c:v>55.3125</c:v>
                </c:pt>
                <c:pt idx="1">
                  <c:v>55.875</c:v>
                </c:pt>
                <c:pt idx="2">
                  <c:v>74.25</c:v>
                </c:pt>
                <c:pt idx="3">
                  <c:v>96.25</c:v>
                </c:pt>
                <c:pt idx="4">
                  <c:v>90.375</c:v>
                </c:pt>
                <c:pt idx="5">
                  <c:v>78.25</c:v>
                </c:pt>
                <c:pt idx="6">
                  <c:v>66</c:v>
                </c:pt>
                <c:pt idx="7">
                  <c:v>47</c:v>
                </c:pt>
                <c:pt idx="8">
                  <c:v>70</c:v>
                </c:pt>
                <c:pt idx="9">
                  <c:v>91.625</c:v>
                </c:pt>
                <c:pt idx="10">
                  <c:v>45.375</c:v>
                </c:pt>
                <c:pt idx="11">
                  <c:v>75.8125</c:v>
                </c:pt>
                <c:pt idx="12">
                  <c:v>73.5</c:v>
                </c:pt>
                <c:pt idx="13">
                  <c:v>70.125</c:v>
                </c:pt>
                <c:pt idx="14">
                  <c:v>86.3125</c:v>
                </c:pt>
                <c:pt idx="15">
                  <c:v>55.375</c:v>
                </c:pt>
                <c:pt idx="16">
                  <c:v>77.3125</c:v>
                </c:pt>
                <c:pt idx="17">
                  <c:v>85.6875</c:v>
                </c:pt>
                <c:pt idx="18">
                  <c:v>16.75</c:v>
                </c:pt>
                <c:pt idx="19">
                  <c:v>72.9375</c:v>
                </c:pt>
                <c:pt idx="20">
                  <c:v>70.875</c:v>
                </c:pt>
                <c:pt idx="21">
                  <c:v>92.875</c:v>
                </c:pt>
                <c:pt idx="22">
                  <c:v>61.25</c:v>
                </c:pt>
                <c:pt idx="23">
                  <c:v>72</c:v>
                </c:pt>
                <c:pt idx="24">
                  <c:v>63.4375</c:v>
                </c:pt>
                <c:pt idx="25">
                  <c:v>80</c:v>
                </c:pt>
                <c:pt idx="26">
                  <c:v>79</c:v>
                </c:pt>
                <c:pt idx="27">
                  <c:v>66.6875</c:v>
                </c:pt>
                <c:pt idx="28">
                  <c:v>77.75</c:v>
                </c:pt>
                <c:pt idx="29">
                  <c:v>71.5</c:v>
                </c:pt>
                <c:pt idx="30">
                  <c:v>91.4375</c:v>
                </c:pt>
                <c:pt idx="31">
                  <c:v>72</c:v>
                </c:pt>
                <c:pt idx="32">
                  <c:v>85.5625</c:v>
                </c:pt>
                <c:pt idx="33">
                  <c:v>75.5</c:v>
                </c:pt>
                <c:pt idx="34">
                  <c:v>55.125</c:v>
                </c:pt>
                <c:pt idx="35">
                  <c:v>90.125</c:v>
                </c:pt>
                <c:pt idx="36">
                  <c:v>74.8125</c:v>
                </c:pt>
                <c:pt idx="37">
                  <c:v>64.625</c:v>
                </c:pt>
                <c:pt idx="38">
                  <c:v>87.625</c:v>
                </c:pt>
                <c:pt idx="39">
                  <c:v>71.6875</c:v>
                </c:pt>
                <c:pt idx="40">
                  <c:v>71.875</c:v>
                </c:pt>
                <c:pt idx="41">
                  <c:v>79.875</c:v>
                </c:pt>
                <c:pt idx="42">
                  <c:v>73.625</c:v>
                </c:pt>
                <c:pt idx="43">
                  <c:v>80.125</c:v>
                </c:pt>
                <c:pt idx="44">
                  <c:v>85</c:v>
                </c:pt>
                <c:pt idx="45">
                  <c:v>67.5</c:v>
                </c:pt>
                <c:pt idx="46">
                  <c:v>91.8125</c:v>
                </c:pt>
                <c:pt idx="47">
                  <c:v>85.0625</c:v>
                </c:pt>
                <c:pt idx="48">
                  <c:v>85.25</c:v>
                </c:pt>
                <c:pt idx="49">
                  <c:v>75.875</c:v>
                </c:pt>
                <c:pt idx="50">
                  <c:v>66</c:v>
                </c:pt>
                <c:pt idx="51">
                  <c:v>72.25</c:v>
                </c:pt>
                <c:pt idx="52">
                  <c:v>58.9375</c:v>
                </c:pt>
                <c:pt idx="53">
                  <c:v>90.5</c:v>
                </c:pt>
                <c:pt idx="54">
                  <c:v>74.625</c:v>
                </c:pt>
                <c:pt idx="55">
                  <c:v>70.75</c:v>
                </c:pt>
                <c:pt idx="56">
                  <c:v>33.125</c:v>
                </c:pt>
                <c:pt idx="57">
                  <c:v>87.125</c:v>
                </c:pt>
                <c:pt idx="58">
                  <c:v>62.9375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755120"/>
        <c:axId val="238755680"/>
      </c:barChart>
      <c:catAx>
        <c:axId val="23875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8755680"/>
        <c:crosses val="autoZero"/>
        <c:auto val="1"/>
        <c:lblAlgn val="ctr"/>
        <c:lblOffset val="100"/>
        <c:noMultiLvlLbl val="0"/>
      </c:catAx>
      <c:valAx>
        <c:axId val="238755680"/>
        <c:scaling>
          <c:orientation val="minMax"/>
          <c:max val="100"/>
          <c:min val="20"/>
        </c:scaling>
        <c:delete val="0"/>
        <c:axPos val="l"/>
        <c:majorGridlines/>
        <c:numFmt formatCode="0.0_ " sourceLinked="1"/>
        <c:majorTickMark val="none"/>
        <c:minorTickMark val="none"/>
        <c:tickLblPos val="nextTo"/>
        <c:crossAx val="238755120"/>
        <c:crosses val="autoZero"/>
        <c:crossBetween val="between"/>
        <c:majorUnit val="5"/>
        <c:min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66</xdr:row>
      <xdr:rowOff>76200</xdr:rowOff>
    </xdr:from>
    <xdr:to>
      <xdr:col>10</xdr:col>
      <xdr:colOff>88900</xdr:colOff>
      <xdr:row>75</xdr:row>
      <xdr:rowOff>190500</xdr:rowOff>
    </xdr:to>
    <xdr:graphicFrame macro="">
      <xdr:nvGraphicFramePr>
        <xdr:cNvPr id="7885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203200</xdr:colOff>
      <xdr:row>66</xdr:row>
      <xdr:rowOff>76200</xdr:rowOff>
    </xdr:from>
    <xdr:to>
      <xdr:col>13</xdr:col>
      <xdr:colOff>609600</xdr:colOff>
      <xdr:row>76</xdr:row>
      <xdr:rowOff>0</xdr:rowOff>
    </xdr:to>
    <xdr:graphicFrame macro="">
      <xdr:nvGraphicFramePr>
        <xdr:cNvPr id="7885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</xdr:colOff>
      <xdr:row>66</xdr:row>
      <xdr:rowOff>76200</xdr:rowOff>
    </xdr:from>
    <xdr:to>
      <xdr:col>6</xdr:col>
      <xdr:colOff>139700</xdr:colOff>
      <xdr:row>75</xdr:row>
      <xdr:rowOff>190500</xdr:rowOff>
    </xdr:to>
    <xdr:graphicFrame macro="">
      <xdr:nvGraphicFramePr>
        <xdr:cNvPr id="7885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101600</xdr:colOff>
      <xdr:row>66</xdr:row>
      <xdr:rowOff>68580</xdr:rowOff>
    </xdr:from>
    <xdr:to>
      <xdr:col>16</xdr:col>
      <xdr:colOff>431800</xdr:colOff>
      <xdr:row>76</xdr:row>
      <xdr:rowOff>0</xdr:rowOff>
    </xdr:to>
    <xdr:graphicFrame macro="">
      <xdr:nvGraphicFramePr>
        <xdr:cNvPr id="7885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76</xdr:row>
      <xdr:rowOff>182880</xdr:rowOff>
    </xdr:from>
    <xdr:to>
      <xdr:col>14</xdr:col>
      <xdr:colOff>487680</xdr:colOff>
      <xdr:row>91</xdr:row>
      <xdr:rowOff>83820</xdr:rowOff>
    </xdr:to>
    <xdr:grpSp>
      <xdr:nvGrpSpPr>
        <xdr:cNvPr id="2" name="Group 1"/>
        <xdr:cNvGrpSpPr/>
      </xdr:nvGrpSpPr>
      <xdr:grpSpPr>
        <a:xfrm>
          <a:off x="1587500" y="15854680"/>
          <a:ext cx="7396480" cy="2948940"/>
          <a:chOff x="3492500" y="15854680"/>
          <a:chExt cx="7574280" cy="2948940"/>
        </a:xfrm>
      </xdr:grpSpPr>
      <xdr:graphicFrame macro="">
        <xdr:nvGraphicFramePr>
          <xdr:cNvPr id="788529" name="Chart 1"/>
          <xdr:cNvGraphicFramePr>
            <a:graphicFrameLocks/>
          </xdr:cNvGraphicFramePr>
        </xdr:nvGraphicFramePr>
        <xdr:xfrm>
          <a:off x="3708188" y="15854680"/>
          <a:ext cx="6820774" cy="2948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cxnSp macro="">
        <xdr:nvCxnSpPr>
          <xdr:cNvPr id="788530" name="Straight Connector 2"/>
          <xdr:cNvCxnSpPr>
            <a:cxnSpLocks noChangeShapeType="1"/>
          </xdr:cNvCxnSpPr>
        </xdr:nvCxnSpPr>
        <xdr:spPr bwMode="auto">
          <a:xfrm>
            <a:off x="3503705" y="17956825"/>
            <a:ext cx="7551871" cy="0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88531" name="Straight Connector 9"/>
          <xdr:cNvCxnSpPr>
            <a:cxnSpLocks noChangeShapeType="1"/>
          </xdr:cNvCxnSpPr>
        </xdr:nvCxnSpPr>
        <xdr:spPr bwMode="auto">
          <a:xfrm>
            <a:off x="3492500" y="17170441"/>
            <a:ext cx="7551871" cy="0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5" name="TextBox 4"/>
          <xdr:cNvSpPr txBox="1"/>
        </xdr:nvSpPr>
        <xdr:spPr bwMode="auto">
          <a:xfrm>
            <a:off x="10722495" y="16516616"/>
            <a:ext cx="236274" cy="19633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200"/>
              <a:t>A</a:t>
            </a:r>
          </a:p>
          <a:p>
            <a:endParaRPr lang="en-US" sz="1200"/>
          </a:p>
          <a:p>
            <a:r>
              <a:rPr lang="en-US" sz="1200"/>
              <a:t>B</a:t>
            </a:r>
          </a:p>
          <a:p>
            <a:endParaRPr lang="en-US" sz="1200"/>
          </a:p>
          <a:p>
            <a:r>
              <a:rPr lang="en-US" sz="1200"/>
              <a:t>C</a:t>
            </a:r>
          </a:p>
          <a:p>
            <a:endParaRPr lang="en-US" sz="1200"/>
          </a:p>
          <a:p>
            <a:r>
              <a:rPr lang="en-US" sz="1200"/>
              <a:t>D</a:t>
            </a:r>
          </a:p>
          <a:p>
            <a:endParaRPr lang="en-US" sz="1200"/>
          </a:p>
          <a:p>
            <a:r>
              <a:rPr lang="en-US" sz="1200"/>
              <a:t>F</a:t>
            </a:r>
          </a:p>
        </xdr:txBody>
      </xdr:sp>
      <xdr:cxnSp macro="">
        <xdr:nvCxnSpPr>
          <xdr:cNvPr id="788533" name="Straight Connector 11"/>
          <xdr:cNvCxnSpPr>
            <a:cxnSpLocks noChangeShapeType="1"/>
          </xdr:cNvCxnSpPr>
        </xdr:nvCxnSpPr>
        <xdr:spPr bwMode="auto">
          <a:xfrm>
            <a:off x="3514909" y="16777413"/>
            <a:ext cx="7551871" cy="0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88534" name="Straight Connector 12"/>
          <xdr:cNvCxnSpPr>
            <a:cxnSpLocks noChangeShapeType="1"/>
          </xdr:cNvCxnSpPr>
        </xdr:nvCxnSpPr>
        <xdr:spPr bwMode="auto">
          <a:xfrm>
            <a:off x="3503705" y="17563469"/>
            <a:ext cx="7551871" cy="0"/>
          </a:xfrm>
          <a:prstGeom prst="line">
            <a:avLst/>
          </a:prstGeom>
          <a:noFill/>
          <a:ln w="952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1"/>
  <sheetViews>
    <sheetView tabSelected="1" topLeftCell="A28" zoomScale="75" zoomScaleNormal="75" workbookViewId="0">
      <selection activeCell="A69" sqref="A69"/>
    </sheetView>
  </sheetViews>
  <sheetFormatPr defaultColWidth="9" defaultRowHeight="15.75"/>
  <cols>
    <col min="1" max="1" width="20.875" style="2" customWidth="1"/>
    <col min="2" max="2" width="6.125" style="3" customWidth="1"/>
    <col min="3" max="3" width="5.75" style="3" customWidth="1"/>
    <col min="4" max="4" width="6.375" style="3" customWidth="1"/>
    <col min="5" max="6" width="6.5" style="3" customWidth="1"/>
    <col min="7" max="7" width="6.75" style="7" customWidth="1"/>
    <col min="8" max="9" width="6.5" style="7" customWidth="1"/>
    <col min="10" max="10" width="8.875" style="7" customWidth="1"/>
    <col min="11" max="11" width="7.25" style="3" customWidth="1"/>
    <col min="12" max="12" width="7.375" style="3" customWidth="1"/>
    <col min="13" max="13" width="7.25" style="7" customWidth="1"/>
    <col min="14" max="14" width="8.625" style="7" customWidth="1"/>
    <col min="15" max="15" width="9.875" style="7" customWidth="1"/>
    <col min="16" max="16" width="15" style="8" customWidth="1"/>
    <col min="17" max="17" width="13.5" style="1" customWidth="1"/>
    <col min="18" max="25" width="9" style="6" customWidth="1"/>
    <col min="26" max="16384" width="9" style="2"/>
  </cols>
  <sheetData>
    <row r="1" spans="1:17" ht="20.25" customHeight="1">
      <c r="A1" s="8" t="s">
        <v>18</v>
      </c>
      <c r="B1" s="3" t="s">
        <v>0</v>
      </c>
      <c r="C1" s="3" t="s">
        <v>22</v>
      </c>
      <c r="D1" s="3" t="s">
        <v>1</v>
      </c>
      <c r="E1" s="3" t="s">
        <v>16</v>
      </c>
      <c r="F1" s="3" t="s">
        <v>2</v>
      </c>
      <c r="G1" s="3" t="s">
        <v>3</v>
      </c>
      <c r="H1" s="3" t="s">
        <v>4</v>
      </c>
      <c r="I1" s="3" t="s">
        <v>19</v>
      </c>
      <c r="J1" s="3" t="s">
        <v>20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21</v>
      </c>
      <c r="P1" s="8" t="s">
        <v>23</v>
      </c>
      <c r="Q1" s="3"/>
    </row>
    <row r="2" spans="1:17" ht="20.25" customHeight="1">
      <c r="A2" s="3" t="s">
        <v>17</v>
      </c>
      <c r="B2" s="8">
        <v>10</v>
      </c>
      <c r="C2" s="8">
        <v>10</v>
      </c>
      <c r="D2" s="8">
        <v>10</v>
      </c>
      <c r="E2" s="8">
        <v>10</v>
      </c>
      <c r="F2" s="8">
        <v>10</v>
      </c>
      <c r="G2" s="8">
        <v>10</v>
      </c>
      <c r="H2" s="8">
        <v>10</v>
      </c>
      <c r="I2" s="8">
        <v>10</v>
      </c>
      <c r="J2" s="8">
        <v>20</v>
      </c>
      <c r="K2" s="8">
        <v>20</v>
      </c>
      <c r="L2" s="8">
        <v>20</v>
      </c>
      <c r="M2" s="8">
        <v>20</v>
      </c>
      <c r="N2" s="8">
        <v>20</v>
      </c>
      <c r="O2" s="8">
        <v>100</v>
      </c>
      <c r="P2" s="8" t="s">
        <v>25</v>
      </c>
      <c r="Q2" s="3"/>
    </row>
    <row r="3" spans="1:17">
      <c r="A3" s="15">
        <v>903273284</v>
      </c>
      <c r="B3" s="3">
        <v>6</v>
      </c>
      <c r="C3" s="3">
        <v>9.5</v>
      </c>
      <c r="D3" s="3">
        <v>8.5</v>
      </c>
      <c r="E3" s="3">
        <v>6.5</v>
      </c>
      <c r="F3" s="3">
        <v>8.5</v>
      </c>
      <c r="G3" s="3">
        <v>9.5</v>
      </c>
      <c r="H3" s="3">
        <v>9.5</v>
      </c>
      <c r="I3" s="3">
        <v>7.25</v>
      </c>
      <c r="J3" s="3">
        <f t="shared" ref="J3:J34" si="0">SUM(B3:I3)/4</f>
        <v>16.3125</v>
      </c>
      <c r="K3" s="3">
        <v>2</v>
      </c>
      <c r="L3" s="3">
        <v>11</v>
      </c>
      <c r="M3" s="3">
        <v>13</v>
      </c>
      <c r="N3" s="3">
        <v>13</v>
      </c>
      <c r="O3" s="14">
        <f t="shared" ref="O3:O34" si="1">SUM(J3:N3)</f>
        <v>55.3125</v>
      </c>
      <c r="P3" s="8" t="str">
        <f>IF(O3&gt;=85,"A",IF(O3&gt;=70,"B",IF(O3&gt;=55,"C",IF(O3&gt;=40,"D",IF(O3&lt;40,"TBD")))))</f>
        <v>C</v>
      </c>
      <c r="Q3" s="4"/>
    </row>
    <row r="4" spans="1:17">
      <c r="A4" s="15">
        <v>902485566</v>
      </c>
      <c r="B4" s="3">
        <v>9</v>
      </c>
      <c r="C4" s="3">
        <v>2</v>
      </c>
      <c r="D4" s="3">
        <v>5</v>
      </c>
      <c r="E4" s="3">
        <v>5</v>
      </c>
      <c r="F4" s="3">
        <v>8.5</v>
      </c>
      <c r="G4" s="3">
        <v>9</v>
      </c>
      <c r="H4" s="3">
        <v>5</v>
      </c>
      <c r="I4" s="3">
        <v>4</v>
      </c>
      <c r="J4" s="3">
        <f t="shared" si="0"/>
        <v>11.875</v>
      </c>
      <c r="K4" s="3">
        <v>18</v>
      </c>
      <c r="L4" s="3">
        <v>10</v>
      </c>
      <c r="M4" s="3">
        <v>11</v>
      </c>
      <c r="N4" s="3">
        <v>5</v>
      </c>
      <c r="O4" s="3">
        <f t="shared" si="1"/>
        <v>55.875</v>
      </c>
      <c r="P4" s="8" t="str">
        <f>IF(O4&gt;=85,"A",IF(O4&gt;=70,"B",IF(O4&gt;=55,"C",IF(O4&gt;=40,"D",IF(O4&lt;40,"TBD")))))</f>
        <v>C</v>
      </c>
      <c r="Q4" s="4"/>
    </row>
    <row r="5" spans="1:17" ht="16.5" customHeight="1">
      <c r="A5" s="15">
        <v>903093485</v>
      </c>
      <c r="B5" s="3">
        <v>8</v>
      </c>
      <c r="C5" s="3">
        <v>9</v>
      </c>
      <c r="D5" s="3">
        <v>8</v>
      </c>
      <c r="E5" s="3">
        <v>7</v>
      </c>
      <c r="F5" s="3">
        <v>8</v>
      </c>
      <c r="G5" s="3">
        <v>9</v>
      </c>
      <c r="H5" s="3">
        <v>8</v>
      </c>
      <c r="I5" s="3">
        <v>8</v>
      </c>
      <c r="J5" s="3">
        <f t="shared" si="0"/>
        <v>16.25</v>
      </c>
      <c r="K5" s="3">
        <v>17</v>
      </c>
      <c r="L5" s="3">
        <v>13</v>
      </c>
      <c r="M5" s="3">
        <v>14</v>
      </c>
      <c r="N5" s="3">
        <v>14</v>
      </c>
      <c r="O5" s="3">
        <f t="shared" si="1"/>
        <v>74.25</v>
      </c>
      <c r="P5" s="8" t="str">
        <f>IF(O5&gt;=85,"A",IF(O5&gt;=70,"B",IF(O5&gt;=55,"C",IF(O5&gt;=40,"D",IF(O5&lt;40,"TBD")))))</f>
        <v>B</v>
      </c>
      <c r="Q5" s="4"/>
    </row>
    <row r="6" spans="1:17" s="6" customFormat="1" ht="14.25" customHeight="1">
      <c r="A6" s="15">
        <v>902011476</v>
      </c>
      <c r="B6" s="11">
        <v>10</v>
      </c>
      <c r="C6" s="11">
        <v>9.5</v>
      </c>
      <c r="D6" s="11">
        <v>10</v>
      </c>
      <c r="E6" s="11">
        <v>9.5</v>
      </c>
      <c r="F6" s="11">
        <v>9.5</v>
      </c>
      <c r="G6" s="11">
        <v>10</v>
      </c>
      <c r="H6" s="3">
        <v>9.5</v>
      </c>
      <c r="I6" s="11">
        <v>9</v>
      </c>
      <c r="J6" s="11">
        <f t="shared" si="0"/>
        <v>19.25</v>
      </c>
      <c r="K6" s="11">
        <v>20</v>
      </c>
      <c r="L6" s="11">
        <v>19</v>
      </c>
      <c r="M6" s="3">
        <v>20</v>
      </c>
      <c r="N6" s="3">
        <v>18</v>
      </c>
      <c r="O6" s="3">
        <f t="shared" si="1"/>
        <v>96.25</v>
      </c>
      <c r="P6" s="9" t="str">
        <f>IF(O6&gt;=85,"A",IF(O6&gt;=70,"B",IF(O6&gt;=55,"C",IF(O6&gt;=40,"D",IF(O6&lt;40,"TBD")))))</f>
        <v>A</v>
      </c>
      <c r="Q6" s="10"/>
    </row>
    <row r="7" spans="1:17">
      <c r="A7" s="15">
        <v>903226946</v>
      </c>
      <c r="B7" s="3">
        <v>9</v>
      </c>
      <c r="C7" s="3">
        <v>8</v>
      </c>
      <c r="D7" s="3">
        <v>8.5</v>
      </c>
      <c r="E7" s="3">
        <v>8.5</v>
      </c>
      <c r="F7" s="3">
        <v>9.5</v>
      </c>
      <c r="G7" s="3">
        <v>8</v>
      </c>
      <c r="H7" s="3">
        <v>9.5</v>
      </c>
      <c r="I7" s="3">
        <v>8.5</v>
      </c>
      <c r="J7" s="3">
        <f t="shared" si="0"/>
        <v>17.375</v>
      </c>
      <c r="K7" s="3">
        <v>20</v>
      </c>
      <c r="L7" s="3">
        <v>20</v>
      </c>
      <c r="M7" s="3">
        <v>16</v>
      </c>
      <c r="N7" s="3">
        <v>17</v>
      </c>
      <c r="O7" s="3">
        <f t="shared" si="1"/>
        <v>90.375</v>
      </c>
      <c r="P7" s="8" t="str">
        <f>IF(O7&gt;=85,"A",IF(O7&gt;=70,"B",IF(O7&gt;=55,"C",IF(O7&gt;=40,"D",IF(O7&lt;40,"TBD")))))</f>
        <v>A</v>
      </c>
      <c r="Q7" s="4"/>
    </row>
    <row r="8" spans="1:17">
      <c r="A8" s="15">
        <v>903054188</v>
      </c>
      <c r="B8" s="3">
        <v>8</v>
      </c>
      <c r="C8" s="3">
        <v>8</v>
      </c>
      <c r="D8" s="3">
        <v>10</v>
      </c>
      <c r="E8" s="3">
        <v>8</v>
      </c>
      <c r="F8" s="3">
        <v>8.5</v>
      </c>
      <c r="G8" s="3">
        <v>8.5</v>
      </c>
      <c r="H8" s="3">
        <v>9.5</v>
      </c>
      <c r="I8" s="3">
        <v>8.5</v>
      </c>
      <c r="J8" s="3">
        <f t="shared" si="0"/>
        <v>17.25</v>
      </c>
      <c r="K8" s="3">
        <v>18</v>
      </c>
      <c r="L8" s="11">
        <v>19</v>
      </c>
      <c r="M8" s="3">
        <v>15</v>
      </c>
      <c r="N8" s="3">
        <v>9</v>
      </c>
      <c r="O8" s="3">
        <f t="shared" si="1"/>
        <v>78.25</v>
      </c>
      <c r="P8" s="8" t="str">
        <f>IF(O8&gt;=85,"A",IF(O8&gt;=70,"B",IF(O8&gt;=55,"C",IF(O8&gt;=40,"D",IF(O8&lt;40,"TBD")))))</f>
        <v>B</v>
      </c>
      <c r="Q8" s="4"/>
    </row>
    <row r="9" spans="1:17" ht="18" customHeight="1">
      <c r="A9" s="15">
        <v>903303754</v>
      </c>
      <c r="B9" s="3">
        <v>6.5</v>
      </c>
      <c r="C9" s="3">
        <v>6</v>
      </c>
      <c r="D9" s="3">
        <v>4</v>
      </c>
      <c r="E9" s="3" t="s">
        <v>24</v>
      </c>
      <c r="F9" s="3">
        <v>6.5</v>
      </c>
      <c r="G9" s="3" t="s">
        <v>24</v>
      </c>
      <c r="H9" s="3">
        <v>9</v>
      </c>
      <c r="I9" s="3">
        <v>8</v>
      </c>
      <c r="J9" s="3">
        <f t="shared" si="0"/>
        <v>10</v>
      </c>
      <c r="K9" s="3">
        <v>15</v>
      </c>
      <c r="L9" s="3">
        <v>14</v>
      </c>
      <c r="M9" s="3">
        <v>15</v>
      </c>
      <c r="N9" s="3">
        <v>12</v>
      </c>
      <c r="O9" s="3">
        <f t="shared" si="1"/>
        <v>66</v>
      </c>
      <c r="P9" s="8" t="str">
        <f>IF(O9&gt;=85,"A",IF(O9&gt;=70,"B",IF(O9&gt;=55,"C",IF(O9&gt;=40,"D",IF(O9&lt;40,"TBD")))))</f>
        <v>C</v>
      </c>
      <c r="Q9" s="4"/>
    </row>
    <row r="10" spans="1:17">
      <c r="A10" s="15">
        <v>902442723</v>
      </c>
      <c r="B10" s="3" t="s">
        <v>24</v>
      </c>
      <c r="C10" s="3" t="s">
        <v>24</v>
      </c>
      <c r="D10" s="3" t="s">
        <v>24</v>
      </c>
      <c r="E10" s="3" t="s">
        <v>24</v>
      </c>
      <c r="F10" s="3" t="s">
        <v>24</v>
      </c>
      <c r="G10" s="3" t="s">
        <v>24</v>
      </c>
      <c r="H10" s="3">
        <v>8</v>
      </c>
      <c r="I10" s="3" t="s">
        <v>24</v>
      </c>
      <c r="J10" s="3">
        <f t="shared" si="0"/>
        <v>2</v>
      </c>
      <c r="K10" s="3">
        <v>11</v>
      </c>
      <c r="L10" s="3">
        <v>11</v>
      </c>
      <c r="M10" s="3">
        <v>9</v>
      </c>
      <c r="N10" s="3">
        <v>14</v>
      </c>
      <c r="O10" s="3">
        <f t="shared" si="1"/>
        <v>47</v>
      </c>
      <c r="P10" s="8" t="str">
        <f>IF(O10&gt;=85,"A",IF(O10&gt;=70,"B",IF(O10&gt;=55,"C",IF(O10&gt;=40,"D",IF(O10&lt;40,"TBD")))))</f>
        <v>D</v>
      </c>
      <c r="Q10" s="4"/>
    </row>
    <row r="11" spans="1:17">
      <c r="A11" s="15">
        <v>903294333</v>
      </c>
      <c r="B11" s="3">
        <v>7</v>
      </c>
      <c r="C11" s="3">
        <v>9.5</v>
      </c>
      <c r="D11" s="3">
        <v>10</v>
      </c>
      <c r="E11" s="3">
        <v>7</v>
      </c>
      <c r="F11" s="3">
        <v>9.5</v>
      </c>
      <c r="G11" s="3">
        <v>9</v>
      </c>
      <c r="H11" s="3">
        <v>8.5</v>
      </c>
      <c r="I11" s="3">
        <v>7.5</v>
      </c>
      <c r="J11" s="3">
        <f t="shared" si="0"/>
        <v>17</v>
      </c>
      <c r="K11" s="3">
        <v>14</v>
      </c>
      <c r="L11" s="3">
        <v>12</v>
      </c>
      <c r="M11" s="3">
        <v>14</v>
      </c>
      <c r="N11" s="3">
        <v>13</v>
      </c>
      <c r="O11" s="3">
        <f t="shared" si="1"/>
        <v>70</v>
      </c>
      <c r="P11" s="8" t="str">
        <f>IF(O11&gt;=85,"A",IF(O11&gt;=70,"B",IF(O11&gt;=55,"C",IF(O11&gt;=40,"D",IF(O11&lt;40,"TBD")))))</f>
        <v>B</v>
      </c>
      <c r="Q11" s="4"/>
    </row>
    <row r="12" spans="1:17" s="6" customFormat="1" ht="17.25" customHeight="1">
      <c r="A12" s="15">
        <v>903170268</v>
      </c>
      <c r="B12" s="11">
        <v>9</v>
      </c>
      <c r="C12" s="11">
        <v>9</v>
      </c>
      <c r="D12" s="11">
        <v>10</v>
      </c>
      <c r="E12" s="11">
        <v>9</v>
      </c>
      <c r="F12" s="11">
        <v>9</v>
      </c>
      <c r="G12" s="11">
        <v>9</v>
      </c>
      <c r="H12" s="11" t="s">
        <v>24</v>
      </c>
      <c r="I12" s="11">
        <v>7.5</v>
      </c>
      <c r="J12" s="11">
        <f t="shared" si="0"/>
        <v>15.625</v>
      </c>
      <c r="K12" s="11">
        <v>20</v>
      </c>
      <c r="L12" s="11">
        <v>20</v>
      </c>
      <c r="M12" s="3">
        <v>18</v>
      </c>
      <c r="N12" s="3">
        <v>18</v>
      </c>
      <c r="O12" s="3">
        <f t="shared" si="1"/>
        <v>91.625</v>
      </c>
      <c r="P12" s="9" t="str">
        <f>IF(O12&gt;=85,"A",IF(O12&gt;=70,"B",IF(O12&gt;=55,"C",IF(O12&gt;=40,"D",IF(O12&lt;40,"TBD")))))</f>
        <v>A</v>
      </c>
      <c r="Q12" s="10"/>
    </row>
    <row r="13" spans="1:17">
      <c r="A13" s="15">
        <v>903483282</v>
      </c>
      <c r="B13" s="3">
        <v>5</v>
      </c>
      <c r="C13" s="3">
        <v>7</v>
      </c>
      <c r="D13" s="3">
        <v>4</v>
      </c>
      <c r="E13" s="3">
        <v>4</v>
      </c>
      <c r="F13" s="3">
        <v>5</v>
      </c>
      <c r="G13" s="3">
        <v>8</v>
      </c>
      <c r="H13" s="3">
        <v>8.5</v>
      </c>
      <c r="I13" s="3">
        <v>4</v>
      </c>
      <c r="J13" s="3">
        <f t="shared" si="0"/>
        <v>11.375</v>
      </c>
      <c r="K13" s="3">
        <v>7</v>
      </c>
      <c r="L13" s="3">
        <v>8</v>
      </c>
      <c r="M13" s="3">
        <v>12</v>
      </c>
      <c r="N13" s="3">
        <v>7</v>
      </c>
      <c r="O13" s="3">
        <f t="shared" si="1"/>
        <v>45.375</v>
      </c>
      <c r="P13" s="8" t="str">
        <f>IF(O13&gt;=85,"A",IF(O13&gt;=70,"B",IF(O13&gt;=55,"C",IF(O13&gt;=40,"D",IF(O13&lt;40,"TBD")))))</f>
        <v>D</v>
      </c>
      <c r="Q13" s="4"/>
    </row>
    <row r="14" spans="1:17" ht="18" customHeight="1">
      <c r="A14" s="15">
        <v>903340539</v>
      </c>
      <c r="B14" s="3">
        <v>9</v>
      </c>
      <c r="C14" s="3">
        <v>9.5</v>
      </c>
      <c r="D14" s="3">
        <v>10</v>
      </c>
      <c r="E14" s="3">
        <v>7.5</v>
      </c>
      <c r="F14" s="3">
        <v>9.5</v>
      </c>
      <c r="G14" s="3">
        <v>10</v>
      </c>
      <c r="H14" s="3">
        <v>7.5</v>
      </c>
      <c r="I14" s="3">
        <v>8.25</v>
      </c>
      <c r="J14" s="3">
        <f t="shared" si="0"/>
        <v>17.8125</v>
      </c>
      <c r="K14" s="3">
        <v>17</v>
      </c>
      <c r="L14" s="3">
        <v>12</v>
      </c>
      <c r="M14" s="3">
        <v>12</v>
      </c>
      <c r="N14" s="3">
        <v>17</v>
      </c>
      <c r="O14" s="3">
        <f t="shared" si="1"/>
        <v>75.8125</v>
      </c>
      <c r="P14" s="8" t="str">
        <f>IF(O14&gt;=85,"A",IF(O14&gt;=70,"B",IF(O14&gt;=55,"C",IF(O14&gt;=40,"D",IF(O14&lt;40,"TBD")))))</f>
        <v>B</v>
      </c>
      <c r="Q14" s="4"/>
    </row>
    <row r="15" spans="1:17">
      <c r="A15" s="15">
        <v>902488054</v>
      </c>
      <c r="B15" s="3">
        <v>9</v>
      </c>
      <c r="C15" s="3">
        <v>9</v>
      </c>
      <c r="D15" s="3">
        <v>10</v>
      </c>
      <c r="E15" s="3">
        <v>7.5</v>
      </c>
      <c r="F15" s="3">
        <v>8.5</v>
      </c>
      <c r="G15" s="3">
        <v>9</v>
      </c>
      <c r="H15" s="3">
        <v>9.5</v>
      </c>
      <c r="I15" s="3">
        <v>7.5</v>
      </c>
      <c r="J15" s="3">
        <f t="shared" si="0"/>
        <v>17.5</v>
      </c>
      <c r="K15" s="3">
        <v>18</v>
      </c>
      <c r="L15" s="3">
        <v>15</v>
      </c>
      <c r="M15" s="3">
        <v>14</v>
      </c>
      <c r="N15" s="3">
        <v>9</v>
      </c>
      <c r="O15" s="3">
        <f t="shared" si="1"/>
        <v>73.5</v>
      </c>
      <c r="P15" s="8" t="str">
        <f>IF(O15&gt;=85,"A",IF(O15&gt;=70,"B",IF(O15&gt;=55,"C",IF(O15&gt;=40,"D",IF(O15&lt;40,"TBD")))))</f>
        <v>B</v>
      </c>
      <c r="Q15" s="4"/>
    </row>
    <row r="16" spans="1:17">
      <c r="A16" s="15">
        <v>903518907</v>
      </c>
      <c r="B16" s="3">
        <v>9.5</v>
      </c>
      <c r="C16" s="3">
        <v>8.5</v>
      </c>
      <c r="D16" s="3">
        <v>10</v>
      </c>
      <c r="E16" s="3">
        <v>4</v>
      </c>
      <c r="F16" s="3">
        <v>10</v>
      </c>
      <c r="G16" s="3">
        <v>9.5</v>
      </c>
      <c r="H16" s="3">
        <v>5</v>
      </c>
      <c r="I16" s="3" t="s">
        <v>24</v>
      </c>
      <c r="J16" s="3">
        <f t="shared" si="0"/>
        <v>14.125</v>
      </c>
      <c r="K16" s="3">
        <v>12</v>
      </c>
      <c r="L16" s="3">
        <v>18</v>
      </c>
      <c r="M16" s="3">
        <v>13</v>
      </c>
      <c r="N16" s="3">
        <v>13</v>
      </c>
      <c r="O16" s="3">
        <f t="shared" si="1"/>
        <v>70.125</v>
      </c>
      <c r="P16" s="8" t="str">
        <f>IF(O16&gt;=85,"A",IF(O16&gt;=70,"B",IF(O16&gt;=55,"C",IF(O16&gt;=40,"D",IF(O16&lt;40,"TBD")))))</f>
        <v>B</v>
      </c>
      <c r="Q16" s="4"/>
    </row>
    <row r="17" spans="1:17">
      <c r="A17" s="15">
        <v>903196726</v>
      </c>
      <c r="B17" s="3">
        <v>8</v>
      </c>
      <c r="C17" s="3">
        <v>8</v>
      </c>
      <c r="D17" s="3">
        <v>9.5</v>
      </c>
      <c r="E17" s="3">
        <v>8</v>
      </c>
      <c r="F17" s="3">
        <v>10</v>
      </c>
      <c r="G17" s="3">
        <v>8</v>
      </c>
      <c r="H17" s="3">
        <v>9.5</v>
      </c>
      <c r="I17" s="3">
        <v>8.25</v>
      </c>
      <c r="J17" s="3">
        <f t="shared" si="0"/>
        <v>17.3125</v>
      </c>
      <c r="K17" s="3">
        <v>20</v>
      </c>
      <c r="L17" s="3">
        <v>17</v>
      </c>
      <c r="M17" s="3">
        <v>16</v>
      </c>
      <c r="N17" s="3">
        <v>16</v>
      </c>
      <c r="O17" s="3">
        <f t="shared" si="1"/>
        <v>86.3125</v>
      </c>
      <c r="P17" s="8" t="str">
        <f>IF(O17&gt;=85,"A",IF(O17&gt;=70,"B",IF(O17&gt;=55,"C",IF(O17&gt;=40,"D",IF(O17&lt;40,"TBD")))))</f>
        <v>A</v>
      </c>
      <c r="Q17" s="4"/>
    </row>
    <row r="18" spans="1:17">
      <c r="A18" s="15">
        <v>903351730</v>
      </c>
      <c r="B18" s="3">
        <v>5</v>
      </c>
      <c r="C18" s="3">
        <v>9</v>
      </c>
      <c r="D18" s="3">
        <v>10</v>
      </c>
      <c r="E18" s="3">
        <v>7</v>
      </c>
      <c r="F18" s="3">
        <v>9</v>
      </c>
      <c r="G18" s="3">
        <v>8.5</v>
      </c>
      <c r="H18" s="3">
        <v>8.5</v>
      </c>
      <c r="I18" s="3">
        <v>8.5</v>
      </c>
      <c r="J18" s="3">
        <f t="shared" si="0"/>
        <v>16.375</v>
      </c>
      <c r="K18" s="3">
        <v>17</v>
      </c>
      <c r="L18" s="3">
        <v>10</v>
      </c>
      <c r="M18" s="3">
        <v>8</v>
      </c>
      <c r="N18" s="3">
        <v>4</v>
      </c>
      <c r="O18" s="3">
        <f t="shared" si="1"/>
        <v>55.375</v>
      </c>
      <c r="P18" s="8" t="str">
        <f>IF(O18&gt;=85,"A",IF(O18&gt;=70,"B",IF(O18&gt;=55,"C",IF(O18&gt;=40,"D",IF(O18&lt;40,"TBD")))))</f>
        <v>C</v>
      </c>
      <c r="Q18" s="4"/>
    </row>
    <row r="19" spans="1:17">
      <c r="A19" s="15">
        <v>903263544</v>
      </c>
      <c r="B19" s="3">
        <v>8</v>
      </c>
      <c r="C19" s="3">
        <v>8</v>
      </c>
      <c r="D19" s="3">
        <v>10</v>
      </c>
      <c r="E19" s="3">
        <v>7.5</v>
      </c>
      <c r="F19" s="3">
        <v>9</v>
      </c>
      <c r="G19" s="3">
        <v>10</v>
      </c>
      <c r="H19" s="3">
        <v>8.5</v>
      </c>
      <c r="I19" s="3">
        <v>8.25</v>
      </c>
      <c r="J19" s="3">
        <f t="shared" si="0"/>
        <v>17.3125</v>
      </c>
      <c r="K19" s="3">
        <v>20</v>
      </c>
      <c r="L19" s="3">
        <v>13</v>
      </c>
      <c r="M19" s="3">
        <v>10</v>
      </c>
      <c r="N19" s="3">
        <v>17</v>
      </c>
      <c r="O19" s="3">
        <f t="shared" si="1"/>
        <v>77.3125</v>
      </c>
      <c r="P19" s="8" t="str">
        <f>IF(O19&gt;=85,"A",IF(O19&gt;=70,"B",IF(O19&gt;=55,"C",IF(O19&gt;=40,"D",IF(O19&lt;40,"TBD")))))</f>
        <v>B</v>
      </c>
      <c r="Q19" s="4"/>
    </row>
    <row r="20" spans="1:17">
      <c r="A20" s="15">
        <v>903122857</v>
      </c>
      <c r="B20" s="3">
        <v>8.5</v>
      </c>
      <c r="C20" s="3">
        <v>8</v>
      </c>
      <c r="D20" s="3">
        <v>7</v>
      </c>
      <c r="E20" s="3">
        <v>8.5</v>
      </c>
      <c r="F20" s="3">
        <v>10</v>
      </c>
      <c r="G20" s="3">
        <v>8.5</v>
      </c>
      <c r="H20" s="3">
        <v>9.5</v>
      </c>
      <c r="I20" s="3">
        <v>6.75</v>
      </c>
      <c r="J20" s="3">
        <f t="shared" si="0"/>
        <v>16.6875</v>
      </c>
      <c r="K20" s="3">
        <v>20</v>
      </c>
      <c r="L20" s="3">
        <v>19</v>
      </c>
      <c r="M20" s="3">
        <v>14</v>
      </c>
      <c r="N20" s="3">
        <v>16</v>
      </c>
      <c r="O20" s="3">
        <f t="shared" si="1"/>
        <v>85.6875</v>
      </c>
      <c r="P20" s="8" t="str">
        <f>IF(O20&gt;=85,"A",IF(O20&gt;=70,"B",IF(O20&gt;=55,"C",IF(O20&gt;=40,"D",IF(O20&lt;40,"TBD")))))</f>
        <v>A</v>
      </c>
      <c r="Q20" s="4"/>
    </row>
    <row r="21" spans="1:17" ht="14.25" customHeight="1">
      <c r="A21" s="15">
        <v>903332324</v>
      </c>
      <c r="B21" s="3">
        <v>7</v>
      </c>
      <c r="C21" s="3" t="s">
        <v>24</v>
      </c>
      <c r="D21" s="3" t="s">
        <v>24</v>
      </c>
      <c r="E21" s="3" t="s">
        <v>24</v>
      </c>
      <c r="F21" s="3" t="s">
        <v>24</v>
      </c>
      <c r="G21" s="3" t="s">
        <v>24</v>
      </c>
      <c r="H21" s="3" t="s">
        <v>24</v>
      </c>
      <c r="I21" s="3" t="s">
        <v>24</v>
      </c>
      <c r="J21" s="3">
        <f t="shared" si="0"/>
        <v>1.75</v>
      </c>
      <c r="K21" s="3">
        <v>15</v>
      </c>
      <c r="L21" s="3" t="s">
        <v>24</v>
      </c>
      <c r="M21" s="3" t="s">
        <v>24</v>
      </c>
      <c r="N21" s="3" t="s">
        <v>24</v>
      </c>
      <c r="O21" s="3">
        <f t="shared" si="1"/>
        <v>16.75</v>
      </c>
      <c r="P21" s="16" t="str">
        <f>IF(O21&gt;=85,"A",IF(O21&gt;=70,"B",IF(O21&gt;=55,"C",IF(O21&gt;=40,"D",IF(O21&lt;40,"F")))))</f>
        <v>F</v>
      </c>
      <c r="Q21" s="4"/>
    </row>
    <row r="22" spans="1:17">
      <c r="A22" s="15">
        <v>903374208</v>
      </c>
      <c r="B22" s="3">
        <v>8</v>
      </c>
      <c r="C22" s="3">
        <v>7.5</v>
      </c>
      <c r="D22" s="3">
        <v>7.5</v>
      </c>
      <c r="E22" s="3" t="s">
        <v>24</v>
      </c>
      <c r="F22" s="3">
        <v>7.5</v>
      </c>
      <c r="G22" s="3">
        <v>8</v>
      </c>
      <c r="H22" s="3">
        <v>9</v>
      </c>
      <c r="I22" s="3">
        <v>8.25</v>
      </c>
      <c r="J22" s="3">
        <f t="shared" si="0"/>
        <v>13.9375</v>
      </c>
      <c r="K22" s="3">
        <v>16</v>
      </c>
      <c r="L22" s="3">
        <v>13</v>
      </c>
      <c r="M22" s="3">
        <v>15</v>
      </c>
      <c r="N22" s="3">
        <v>15</v>
      </c>
      <c r="O22" s="3">
        <f t="shared" si="1"/>
        <v>72.9375</v>
      </c>
      <c r="P22" s="8" t="str">
        <f>IF(O22&gt;=85,"A",IF(O22&gt;=70,"B",IF(O22&gt;=55,"C",IF(O22&gt;=40,"D",IF(O22&lt;40,"TBD")))))</f>
        <v>B</v>
      </c>
      <c r="Q22" s="4"/>
    </row>
    <row r="23" spans="1:17" ht="18" customHeight="1">
      <c r="A23" s="15">
        <v>903359696</v>
      </c>
      <c r="B23" s="3">
        <v>6</v>
      </c>
      <c r="C23" s="3" t="s">
        <v>24</v>
      </c>
      <c r="D23" s="3">
        <v>6</v>
      </c>
      <c r="E23" s="3">
        <v>5</v>
      </c>
      <c r="F23" s="3">
        <v>8</v>
      </c>
      <c r="G23" s="3">
        <v>6.5</v>
      </c>
      <c r="H23" s="3" t="s">
        <v>24</v>
      </c>
      <c r="I23" s="3" t="s">
        <v>24</v>
      </c>
      <c r="J23" s="3">
        <f t="shared" si="0"/>
        <v>7.875</v>
      </c>
      <c r="K23" s="3">
        <v>15</v>
      </c>
      <c r="L23" s="3">
        <v>17</v>
      </c>
      <c r="M23" s="3">
        <v>16</v>
      </c>
      <c r="N23" s="3">
        <v>15</v>
      </c>
      <c r="O23" s="3">
        <f t="shared" si="1"/>
        <v>70.875</v>
      </c>
      <c r="P23" s="8" t="str">
        <f>IF(O23&gt;=85,"A",IF(O23&gt;=70,"B",IF(O23&gt;=55,"C",IF(O23&gt;=40,"D",IF(O23&lt;40,"TBD")))))</f>
        <v>B</v>
      </c>
      <c r="Q23" s="4"/>
    </row>
    <row r="24" spans="1:17" ht="17.25" customHeight="1">
      <c r="A24" s="15">
        <v>903359853</v>
      </c>
      <c r="B24" s="3">
        <v>8</v>
      </c>
      <c r="C24" s="3">
        <v>9.5</v>
      </c>
      <c r="D24" s="3">
        <v>10</v>
      </c>
      <c r="E24" s="3">
        <v>9.5</v>
      </c>
      <c r="F24" s="3">
        <v>10</v>
      </c>
      <c r="G24" s="3">
        <v>8.5</v>
      </c>
      <c r="H24" s="3">
        <v>10</v>
      </c>
      <c r="I24" s="3">
        <v>10</v>
      </c>
      <c r="J24" s="3">
        <f t="shared" si="0"/>
        <v>18.875</v>
      </c>
      <c r="K24" s="3">
        <v>19</v>
      </c>
      <c r="L24" s="3">
        <v>17</v>
      </c>
      <c r="M24" s="3">
        <v>19</v>
      </c>
      <c r="N24" s="3">
        <v>19</v>
      </c>
      <c r="O24" s="3">
        <f t="shared" si="1"/>
        <v>92.875</v>
      </c>
      <c r="P24" s="8" t="str">
        <f>IF(O24&gt;=85,"A",IF(O24&gt;=70,"B",IF(O24&gt;=55,"C",IF(O24&gt;=40,"D",IF(O24&lt;40,"TBD")))))</f>
        <v>A</v>
      </c>
      <c r="Q24" s="4"/>
    </row>
    <row r="25" spans="1:17">
      <c r="A25" s="15">
        <v>903333377</v>
      </c>
      <c r="B25" s="3">
        <v>6.5</v>
      </c>
      <c r="C25" s="3" t="s">
        <v>24</v>
      </c>
      <c r="D25" s="3">
        <v>10</v>
      </c>
      <c r="E25" s="3">
        <v>6.5</v>
      </c>
      <c r="F25" s="3">
        <v>8</v>
      </c>
      <c r="G25" s="3">
        <v>4</v>
      </c>
      <c r="H25" s="3">
        <v>6</v>
      </c>
      <c r="I25" s="3" t="s">
        <v>24</v>
      </c>
      <c r="J25" s="3">
        <f t="shared" si="0"/>
        <v>10.25</v>
      </c>
      <c r="K25" s="3">
        <v>10</v>
      </c>
      <c r="L25" s="3">
        <v>11</v>
      </c>
      <c r="M25" s="3">
        <v>15</v>
      </c>
      <c r="N25" s="3">
        <v>15</v>
      </c>
      <c r="O25" s="3">
        <f t="shared" si="1"/>
        <v>61.25</v>
      </c>
      <c r="P25" s="8" t="str">
        <f>IF(O25&gt;=85,"A",IF(O25&gt;=70,"B",IF(O25&gt;=55,"C",IF(O25&gt;=40,"D",IF(O25&lt;40,"TBD")))))</f>
        <v>C</v>
      </c>
      <c r="Q25" s="4"/>
    </row>
    <row r="26" spans="1:17">
      <c r="A26" s="15">
        <v>902404038</v>
      </c>
      <c r="B26" s="3">
        <v>7.5</v>
      </c>
      <c r="C26" s="3">
        <v>8.5</v>
      </c>
      <c r="D26" s="3">
        <v>9.5</v>
      </c>
      <c r="E26" s="3">
        <v>9</v>
      </c>
      <c r="F26" s="3">
        <v>9.5</v>
      </c>
      <c r="G26" s="3">
        <v>8</v>
      </c>
      <c r="H26" s="3" t="s">
        <v>24</v>
      </c>
      <c r="I26" s="3" t="s">
        <v>24</v>
      </c>
      <c r="J26" s="3">
        <f t="shared" si="0"/>
        <v>13</v>
      </c>
      <c r="K26" s="3">
        <v>19</v>
      </c>
      <c r="L26" s="3">
        <v>21</v>
      </c>
      <c r="M26" s="3">
        <v>19</v>
      </c>
      <c r="N26" s="3" t="s">
        <v>24</v>
      </c>
      <c r="O26" s="3">
        <f t="shared" si="1"/>
        <v>72</v>
      </c>
      <c r="P26" s="8" t="str">
        <f>IF(O26&gt;=85,"A",IF(O26&gt;=70,"B",IF(O26&gt;=55,"C",IF(O26&gt;=40,"D",IF(O26&lt;40,"TBD")))))</f>
        <v>B</v>
      </c>
      <c r="Q26" s="4"/>
    </row>
    <row r="27" spans="1:17" ht="18" customHeight="1">
      <c r="A27" s="15">
        <v>903194033</v>
      </c>
      <c r="B27" s="3">
        <v>7</v>
      </c>
      <c r="C27" s="3">
        <v>10</v>
      </c>
      <c r="D27" s="3">
        <v>10</v>
      </c>
      <c r="E27" s="3">
        <v>6</v>
      </c>
      <c r="F27" s="3">
        <v>8</v>
      </c>
      <c r="G27" s="3">
        <v>9.5</v>
      </c>
      <c r="H27" s="3">
        <v>8</v>
      </c>
      <c r="I27" s="3">
        <v>7.25</v>
      </c>
      <c r="J27" s="3">
        <f t="shared" si="0"/>
        <v>16.4375</v>
      </c>
      <c r="K27" s="3">
        <v>9</v>
      </c>
      <c r="L27" s="3">
        <v>16</v>
      </c>
      <c r="M27" s="3">
        <v>13</v>
      </c>
      <c r="N27" s="3">
        <v>9</v>
      </c>
      <c r="O27" s="3">
        <f t="shared" si="1"/>
        <v>63.4375</v>
      </c>
      <c r="P27" s="8" t="str">
        <f>IF(O27&gt;=85,"A",IF(O27&gt;=70,"B",IF(O27&gt;=55,"C",IF(O27&gt;=40,"D",IF(O27&lt;40,"TBD")))))</f>
        <v>C</v>
      </c>
      <c r="Q27" s="4"/>
    </row>
    <row r="28" spans="1:17">
      <c r="A28" s="15">
        <v>903498992</v>
      </c>
      <c r="B28" s="3">
        <v>9.5</v>
      </c>
      <c r="C28" s="3">
        <v>10</v>
      </c>
      <c r="D28" s="3">
        <v>10</v>
      </c>
      <c r="E28" s="3">
        <v>9</v>
      </c>
      <c r="F28" s="3">
        <v>9.5</v>
      </c>
      <c r="G28" s="3">
        <v>9</v>
      </c>
      <c r="H28" s="3">
        <v>9.5</v>
      </c>
      <c r="I28" s="3">
        <v>9.5</v>
      </c>
      <c r="J28" s="3">
        <f t="shared" si="0"/>
        <v>19</v>
      </c>
      <c r="K28" s="3">
        <v>17</v>
      </c>
      <c r="L28" s="3">
        <v>9</v>
      </c>
      <c r="M28" s="3">
        <v>17</v>
      </c>
      <c r="N28" s="3">
        <v>18</v>
      </c>
      <c r="O28" s="3">
        <f t="shared" si="1"/>
        <v>80</v>
      </c>
      <c r="P28" s="8" t="str">
        <f>IF(O28&gt;=85,"A",IF(O28&gt;=70,"B",IF(O28&gt;=55,"C",IF(O28&gt;=40,"D",IF(O28&lt;40,"TBD")))))</f>
        <v>B</v>
      </c>
      <c r="Q28" s="4"/>
    </row>
    <row r="29" spans="1:17">
      <c r="A29" s="15">
        <v>903291787</v>
      </c>
      <c r="B29" s="3">
        <v>8</v>
      </c>
      <c r="C29" s="3">
        <v>8</v>
      </c>
      <c r="D29" s="3">
        <v>9.5</v>
      </c>
      <c r="E29" s="3">
        <v>8</v>
      </c>
      <c r="F29" s="3">
        <v>9</v>
      </c>
      <c r="G29" s="3">
        <v>8</v>
      </c>
      <c r="H29" s="3">
        <v>9.5</v>
      </c>
      <c r="I29" s="3">
        <v>8</v>
      </c>
      <c r="J29" s="3">
        <f t="shared" si="0"/>
        <v>17</v>
      </c>
      <c r="K29" s="3">
        <v>16</v>
      </c>
      <c r="L29" s="11">
        <v>16</v>
      </c>
      <c r="M29" s="3">
        <v>17</v>
      </c>
      <c r="N29" s="3">
        <v>13</v>
      </c>
      <c r="O29" s="3">
        <f t="shared" si="1"/>
        <v>79</v>
      </c>
      <c r="P29" s="8" t="str">
        <f>IF(O29&gt;=85,"A",IF(O29&gt;=70,"B",IF(O29&gt;=55,"C",IF(O29&gt;=40,"D",IF(O29&lt;40,"TBD")))))</f>
        <v>B</v>
      </c>
      <c r="Q29" s="4"/>
    </row>
    <row r="30" spans="1:17">
      <c r="A30" s="15">
        <v>903469213</v>
      </c>
      <c r="B30" s="3">
        <v>9.5</v>
      </c>
      <c r="C30" s="3">
        <v>10</v>
      </c>
      <c r="D30" s="3">
        <v>10</v>
      </c>
      <c r="E30" s="3">
        <v>7</v>
      </c>
      <c r="F30" s="3">
        <v>8.5</v>
      </c>
      <c r="G30" s="3">
        <v>9</v>
      </c>
      <c r="H30" s="3">
        <v>9.5</v>
      </c>
      <c r="I30" s="3">
        <v>7.25</v>
      </c>
      <c r="J30" s="3">
        <f t="shared" si="0"/>
        <v>17.6875</v>
      </c>
      <c r="K30" s="3">
        <v>17</v>
      </c>
      <c r="L30" s="3">
        <v>11</v>
      </c>
      <c r="M30" s="3">
        <v>10</v>
      </c>
      <c r="N30" s="3">
        <v>11</v>
      </c>
      <c r="O30" s="3">
        <f t="shared" si="1"/>
        <v>66.6875</v>
      </c>
      <c r="P30" s="8" t="str">
        <f>IF(O30&gt;=85,"A",IF(O30&gt;=70,"B",IF(O30&gt;=55,"C",IF(O30&gt;=40,"D",IF(O30&lt;40,"TBD")))))</f>
        <v>C</v>
      </c>
      <c r="Q30" s="4"/>
    </row>
    <row r="31" spans="1:17">
      <c r="A31" s="15">
        <v>903289966</v>
      </c>
      <c r="B31" s="3">
        <v>7</v>
      </c>
      <c r="C31" s="3">
        <v>2</v>
      </c>
      <c r="D31" s="3">
        <v>10</v>
      </c>
      <c r="E31" s="3">
        <v>8</v>
      </c>
      <c r="F31" s="3">
        <v>10</v>
      </c>
      <c r="G31" s="3">
        <v>8.5</v>
      </c>
      <c r="H31" s="3">
        <v>9.5</v>
      </c>
      <c r="I31" s="3">
        <v>4</v>
      </c>
      <c r="J31" s="3">
        <f t="shared" si="0"/>
        <v>14.75</v>
      </c>
      <c r="K31" s="3">
        <v>17</v>
      </c>
      <c r="L31" s="3">
        <v>14</v>
      </c>
      <c r="M31" s="3">
        <v>16</v>
      </c>
      <c r="N31" s="3">
        <v>16</v>
      </c>
      <c r="O31" s="3">
        <f t="shared" si="1"/>
        <v>77.75</v>
      </c>
      <c r="P31" s="8" t="str">
        <f>IF(O31&gt;=85,"A",IF(O31&gt;=70,"B",IF(O31&gt;=55,"C",IF(O31&gt;=40,"D",IF(O31&lt;40,"TBD")))))</f>
        <v>B</v>
      </c>
      <c r="Q31" s="4"/>
    </row>
    <row r="32" spans="1:17" s="6" customFormat="1" ht="16.5" customHeight="1">
      <c r="A32" s="15">
        <v>903380792</v>
      </c>
      <c r="B32" s="11">
        <v>8</v>
      </c>
      <c r="C32" s="11">
        <v>9.5</v>
      </c>
      <c r="D32" s="11">
        <v>8</v>
      </c>
      <c r="E32" s="11">
        <v>7</v>
      </c>
      <c r="F32" s="11">
        <v>8</v>
      </c>
      <c r="G32" s="11">
        <v>6</v>
      </c>
      <c r="H32" s="11">
        <v>8</v>
      </c>
      <c r="I32" s="11">
        <v>7.5</v>
      </c>
      <c r="J32" s="11">
        <f t="shared" si="0"/>
        <v>15.5</v>
      </c>
      <c r="K32" s="11">
        <v>13</v>
      </c>
      <c r="L32" s="11">
        <v>14</v>
      </c>
      <c r="M32" s="3">
        <v>14</v>
      </c>
      <c r="N32" s="3">
        <v>15</v>
      </c>
      <c r="O32" s="3">
        <f t="shared" si="1"/>
        <v>71.5</v>
      </c>
      <c r="P32" s="9" t="str">
        <f>IF(O32&gt;=85,"A",IF(O32&gt;=70,"B",IF(O32&gt;=55,"C",IF(O32&gt;=40,"D",IF(O32&lt;40,"TBD")))))</f>
        <v>B</v>
      </c>
      <c r="Q32" s="10"/>
    </row>
    <row r="33" spans="1:17" s="6" customFormat="1">
      <c r="A33" s="15">
        <v>903226757</v>
      </c>
      <c r="B33" s="11">
        <v>8.5</v>
      </c>
      <c r="C33" s="11">
        <v>9</v>
      </c>
      <c r="D33" s="11">
        <v>10</v>
      </c>
      <c r="E33" s="11">
        <v>8</v>
      </c>
      <c r="F33" s="11">
        <v>10</v>
      </c>
      <c r="G33" s="11">
        <v>10</v>
      </c>
      <c r="H33" s="11">
        <v>8.5</v>
      </c>
      <c r="I33" s="11">
        <v>9.75</v>
      </c>
      <c r="J33" s="11">
        <f t="shared" si="0"/>
        <v>18.4375</v>
      </c>
      <c r="K33" s="11">
        <v>18</v>
      </c>
      <c r="L33" s="11">
        <v>18</v>
      </c>
      <c r="M33" s="3">
        <v>20</v>
      </c>
      <c r="N33" s="3">
        <v>17</v>
      </c>
      <c r="O33" s="3">
        <f t="shared" si="1"/>
        <v>91.4375</v>
      </c>
      <c r="P33" s="9" t="str">
        <f>IF(O33&gt;=85,"A",IF(O33&gt;=70,"B",IF(O33&gt;=55,"C",IF(O33&gt;=40,"D",IF(O33&lt;40,"TBD")))))</f>
        <v>A</v>
      </c>
      <c r="Q33" s="10"/>
    </row>
    <row r="34" spans="1:17" s="6" customFormat="1">
      <c r="A34" s="15">
        <v>903123760</v>
      </c>
      <c r="B34" s="11">
        <v>9.5</v>
      </c>
      <c r="C34" s="11">
        <v>9.5</v>
      </c>
      <c r="D34" s="11">
        <v>4</v>
      </c>
      <c r="E34" s="11">
        <v>4</v>
      </c>
      <c r="F34" s="11">
        <v>5</v>
      </c>
      <c r="G34" s="11">
        <v>4</v>
      </c>
      <c r="H34" s="11">
        <v>7.5</v>
      </c>
      <c r="I34" s="11">
        <v>8.5</v>
      </c>
      <c r="J34" s="11">
        <f t="shared" si="0"/>
        <v>13</v>
      </c>
      <c r="K34" s="11">
        <v>19</v>
      </c>
      <c r="L34" s="11">
        <v>14</v>
      </c>
      <c r="M34" s="3">
        <v>14</v>
      </c>
      <c r="N34" s="3">
        <v>12</v>
      </c>
      <c r="O34" s="3">
        <f t="shared" si="1"/>
        <v>72</v>
      </c>
      <c r="P34" s="9" t="str">
        <f>IF(O34&gt;=85,"A",IF(O34&gt;=70,"B",IF(O34&gt;=55,"C",IF(O34&gt;=40,"D",IF(O34&lt;40,"TBD")))))</f>
        <v>B</v>
      </c>
      <c r="Q34" s="10"/>
    </row>
    <row r="35" spans="1:17">
      <c r="A35" s="15">
        <v>903443923</v>
      </c>
      <c r="B35" s="3">
        <v>8.5</v>
      </c>
      <c r="C35" s="3">
        <v>10</v>
      </c>
      <c r="D35" s="3">
        <v>9</v>
      </c>
      <c r="E35" s="3">
        <v>8</v>
      </c>
      <c r="F35" s="3">
        <v>8.5</v>
      </c>
      <c r="G35" s="3">
        <v>9</v>
      </c>
      <c r="H35" s="3">
        <v>10</v>
      </c>
      <c r="I35" s="3">
        <v>7.25</v>
      </c>
      <c r="J35" s="3">
        <f t="shared" ref="J35:J61" si="2">SUM(B35:I35)/4</f>
        <v>17.5625</v>
      </c>
      <c r="K35" s="3">
        <v>20</v>
      </c>
      <c r="L35" s="3">
        <v>17</v>
      </c>
      <c r="M35" s="3">
        <v>14</v>
      </c>
      <c r="N35" s="3">
        <v>17</v>
      </c>
      <c r="O35" s="3">
        <f t="shared" ref="O35:O52" si="3">SUM(J35:N35)</f>
        <v>85.5625</v>
      </c>
      <c r="P35" s="8" t="str">
        <f>IF(O35&gt;=85,"A",IF(O35&gt;=70,"B",IF(O35&gt;=55,"C",IF(O35&gt;=40,"D",IF(O35&lt;40,"TBD")))))</f>
        <v>A</v>
      </c>
      <c r="Q35" s="4"/>
    </row>
    <row r="36" spans="1:17" s="6" customFormat="1" ht="17.25" customHeight="1">
      <c r="A36" s="15">
        <v>903264496</v>
      </c>
      <c r="B36" s="3">
        <v>6</v>
      </c>
      <c r="C36" s="11">
        <v>7</v>
      </c>
      <c r="D36" s="11">
        <v>10</v>
      </c>
      <c r="E36" s="11">
        <v>6.5</v>
      </c>
      <c r="F36" s="11">
        <v>9</v>
      </c>
      <c r="G36" s="11">
        <v>8</v>
      </c>
      <c r="H36" s="11">
        <v>7</v>
      </c>
      <c r="I36" s="11">
        <v>4.5</v>
      </c>
      <c r="J36" s="11">
        <f t="shared" si="2"/>
        <v>14.5</v>
      </c>
      <c r="K36" s="11">
        <v>12</v>
      </c>
      <c r="L36" s="11">
        <v>15</v>
      </c>
      <c r="M36" s="3">
        <v>17</v>
      </c>
      <c r="N36" s="3">
        <v>17</v>
      </c>
      <c r="O36" s="3">
        <f t="shared" si="3"/>
        <v>75.5</v>
      </c>
      <c r="P36" s="9" t="str">
        <f>IF(O36&gt;=85,"A",IF(O36&gt;=70,"B",IF(O36&gt;=55,"C",IF(O36&gt;=40,"D",IF(O36&lt;40,"TBD")))))</f>
        <v>B</v>
      </c>
      <c r="Q36" s="10"/>
    </row>
    <row r="37" spans="1:17">
      <c r="A37" s="15">
        <v>902154347</v>
      </c>
      <c r="B37" s="3">
        <v>5</v>
      </c>
      <c r="C37" s="3">
        <v>2</v>
      </c>
      <c r="D37" s="3" t="s">
        <v>24</v>
      </c>
      <c r="E37" s="3">
        <v>6.5</v>
      </c>
      <c r="F37" s="3" t="s">
        <v>24</v>
      </c>
      <c r="G37" s="3">
        <v>10</v>
      </c>
      <c r="H37" s="3">
        <v>5</v>
      </c>
      <c r="I37" s="3">
        <v>4</v>
      </c>
      <c r="J37" s="3">
        <f t="shared" si="2"/>
        <v>8.125</v>
      </c>
      <c r="K37" s="3">
        <v>14</v>
      </c>
      <c r="L37" s="3">
        <v>12</v>
      </c>
      <c r="M37" s="3">
        <v>11</v>
      </c>
      <c r="N37" s="3">
        <v>10</v>
      </c>
      <c r="O37" s="3">
        <f t="shared" si="3"/>
        <v>55.125</v>
      </c>
      <c r="P37" s="8" t="str">
        <f>IF(O37&gt;=85,"A",IF(O37&gt;=70,"B",IF(O37&gt;=55,"C",IF(O37&gt;=40,"D",IF(O37&lt;40,"TBD")))))</f>
        <v>C</v>
      </c>
      <c r="Q37" s="4"/>
    </row>
    <row r="38" spans="1:17">
      <c r="A38" s="15">
        <v>902088437</v>
      </c>
      <c r="B38" s="3">
        <v>9</v>
      </c>
      <c r="C38" s="3">
        <v>9.5</v>
      </c>
      <c r="D38" s="3">
        <v>10</v>
      </c>
      <c r="E38" s="3">
        <v>9.5</v>
      </c>
      <c r="F38" s="3">
        <v>9</v>
      </c>
      <c r="G38" s="3">
        <v>7.5</v>
      </c>
      <c r="H38" s="3">
        <v>9</v>
      </c>
      <c r="I38" s="3">
        <v>5</v>
      </c>
      <c r="J38" s="3">
        <f t="shared" si="2"/>
        <v>17.125</v>
      </c>
      <c r="K38" s="3">
        <v>19</v>
      </c>
      <c r="L38" s="3">
        <v>19</v>
      </c>
      <c r="M38" s="3">
        <v>18</v>
      </c>
      <c r="N38" s="3">
        <v>17</v>
      </c>
      <c r="O38" s="3">
        <f t="shared" si="3"/>
        <v>90.125</v>
      </c>
      <c r="P38" s="8" t="str">
        <f>IF(O38&gt;=85,"A",IF(O38&gt;=70,"B",IF(O38&gt;=55,"C",IF(O38&gt;=40,"D",IF(O38&lt;40,"TBD")))))</f>
        <v>A</v>
      </c>
      <c r="Q38" s="4"/>
    </row>
    <row r="39" spans="1:17">
      <c r="A39" s="15">
        <v>903100044</v>
      </c>
      <c r="B39" s="3">
        <v>9</v>
      </c>
      <c r="C39" s="3">
        <v>9.5</v>
      </c>
      <c r="D39" s="3">
        <v>4</v>
      </c>
      <c r="E39" s="3">
        <v>7.5</v>
      </c>
      <c r="F39" s="3">
        <v>9.5</v>
      </c>
      <c r="G39" s="3">
        <v>10</v>
      </c>
      <c r="H39" s="3">
        <v>8</v>
      </c>
      <c r="I39" s="3">
        <v>9.75</v>
      </c>
      <c r="J39" s="3">
        <f t="shared" si="2"/>
        <v>16.8125</v>
      </c>
      <c r="K39" s="3">
        <v>11</v>
      </c>
      <c r="L39" s="3">
        <v>13</v>
      </c>
      <c r="M39" s="3">
        <v>16</v>
      </c>
      <c r="N39" s="3">
        <v>18</v>
      </c>
      <c r="O39" s="3">
        <f t="shared" si="3"/>
        <v>74.8125</v>
      </c>
      <c r="P39" s="8" t="str">
        <f>IF(O39&gt;=85,"A",IF(O39&gt;=70,"B",IF(O39&gt;=55,"C",IF(O39&gt;=40,"D",IF(O39&lt;40,"TBD")))))</f>
        <v>B</v>
      </c>
      <c r="Q39" s="4"/>
    </row>
    <row r="40" spans="1:17">
      <c r="A40" s="15">
        <v>903504502</v>
      </c>
      <c r="B40" s="3">
        <v>9</v>
      </c>
      <c r="C40" s="3">
        <v>9</v>
      </c>
      <c r="D40" s="3">
        <v>10</v>
      </c>
      <c r="E40" s="3">
        <v>7</v>
      </c>
      <c r="F40" s="3">
        <v>8.5</v>
      </c>
      <c r="G40" s="3">
        <v>9</v>
      </c>
      <c r="H40" s="3">
        <v>9.5</v>
      </c>
      <c r="I40" s="3">
        <v>8.5</v>
      </c>
      <c r="J40" s="3">
        <f t="shared" si="2"/>
        <v>17.625</v>
      </c>
      <c r="K40" s="3">
        <v>17</v>
      </c>
      <c r="L40" s="3">
        <v>4</v>
      </c>
      <c r="M40" s="3">
        <v>13</v>
      </c>
      <c r="N40" s="3">
        <v>13</v>
      </c>
      <c r="O40" s="3">
        <f t="shared" si="3"/>
        <v>64.625</v>
      </c>
      <c r="P40" s="8" t="str">
        <f>IF(O40&gt;=85,"A",IF(O40&gt;=70,"B",IF(O40&gt;=55,"C",IF(O40&gt;=40,"D",IF(O40&lt;40,"TBD")))))</f>
        <v>C</v>
      </c>
      <c r="Q40" s="4"/>
    </row>
    <row r="41" spans="1:17" s="6" customFormat="1">
      <c r="A41" s="15">
        <v>903227679</v>
      </c>
      <c r="B41" s="3">
        <v>8.5</v>
      </c>
      <c r="C41" s="11">
        <v>8</v>
      </c>
      <c r="D41" s="11">
        <v>9.5</v>
      </c>
      <c r="E41" s="11">
        <v>8</v>
      </c>
      <c r="F41" s="11">
        <v>10</v>
      </c>
      <c r="G41" s="11">
        <v>9</v>
      </c>
      <c r="H41" s="11">
        <v>10</v>
      </c>
      <c r="I41" s="11">
        <v>7.5</v>
      </c>
      <c r="J41" s="11">
        <f t="shared" si="2"/>
        <v>17.625</v>
      </c>
      <c r="K41" s="11">
        <v>21</v>
      </c>
      <c r="L41" s="11">
        <v>17</v>
      </c>
      <c r="M41" s="3">
        <v>16</v>
      </c>
      <c r="N41" s="3">
        <v>16</v>
      </c>
      <c r="O41" s="3">
        <f t="shared" si="3"/>
        <v>87.625</v>
      </c>
      <c r="P41" s="9" t="str">
        <f>IF(O41&gt;=85,"A",IF(O41&gt;=70,"B",IF(O41&gt;=55,"C",IF(O41&gt;=40,"D",IF(O41&lt;40,"TBD")))))</f>
        <v>A</v>
      </c>
      <c r="Q41" s="10"/>
    </row>
    <row r="42" spans="1:17">
      <c r="A42" s="15">
        <v>903265153</v>
      </c>
      <c r="B42" s="11">
        <v>8</v>
      </c>
      <c r="C42" s="11">
        <v>9</v>
      </c>
      <c r="D42" s="11">
        <v>9.5</v>
      </c>
      <c r="E42" s="11">
        <v>7.5</v>
      </c>
      <c r="F42" s="11">
        <v>7.5</v>
      </c>
      <c r="G42" s="3">
        <v>9</v>
      </c>
      <c r="H42" s="3">
        <v>9</v>
      </c>
      <c r="I42" s="3">
        <v>7.25</v>
      </c>
      <c r="J42" s="3">
        <f t="shared" si="2"/>
        <v>16.6875</v>
      </c>
      <c r="K42" s="11">
        <v>16</v>
      </c>
      <c r="L42" s="11">
        <v>14</v>
      </c>
      <c r="M42" s="3">
        <v>11</v>
      </c>
      <c r="N42" s="3">
        <v>14</v>
      </c>
      <c r="O42" s="3">
        <f t="shared" si="3"/>
        <v>71.6875</v>
      </c>
      <c r="P42" s="9" t="str">
        <f>IF(O42&gt;=85,"A",IF(O42&gt;=70,"B",IF(O42&gt;=55,"C",IF(O42&gt;=40,"D",IF(O42&lt;40,"TBD")))))</f>
        <v>B</v>
      </c>
      <c r="Q42" s="10"/>
    </row>
    <row r="43" spans="1:17">
      <c r="A43" s="15">
        <v>903100140</v>
      </c>
      <c r="B43" s="11">
        <v>7</v>
      </c>
      <c r="C43" s="11">
        <v>9.5</v>
      </c>
      <c r="D43" s="11">
        <v>6</v>
      </c>
      <c r="E43" s="11">
        <v>7.5</v>
      </c>
      <c r="F43" s="11" t="s">
        <v>24</v>
      </c>
      <c r="G43" s="3">
        <v>8</v>
      </c>
      <c r="H43" s="3">
        <v>9.5</v>
      </c>
      <c r="I43" s="3" t="s">
        <v>24</v>
      </c>
      <c r="J43" s="3">
        <f t="shared" si="2"/>
        <v>11.875</v>
      </c>
      <c r="K43" s="11">
        <v>13</v>
      </c>
      <c r="L43" s="11">
        <v>15</v>
      </c>
      <c r="M43" s="3">
        <v>14</v>
      </c>
      <c r="N43" s="3">
        <v>18</v>
      </c>
      <c r="O43" s="3">
        <f t="shared" si="3"/>
        <v>71.875</v>
      </c>
      <c r="P43" s="9" t="str">
        <f>IF(O43&gt;=85,"A",IF(O43&gt;=70,"B",IF(O43&gt;=55,"C",IF(O43&gt;=40,"D",IF(O43&lt;40,"TBD")))))</f>
        <v>B</v>
      </c>
      <c r="Q43" s="10"/>
    </row>
    <row r="44" spans="1:17">
      <c r="A44" s="15">
        <v>903436525</v>
      </c>
      <c r="B44" s="11">
        <v>8</v>
      </c>
      <c r="C44" s="11">
        <v>6.5</v>
      </c>
      <c r="D44" s="11">
        <v>8</v>
      </c>
      <c r="E44" s="11">
        <v>8</v>
      </c>
      <c r="F44" s="11">
        <v>9.5</v>
      </c>
      <c r="G44" s="3">
        <v>8</v>
      </c>
      <c r="H44" s="3">
        <v>9.5</v>
      </c>
      <c r="I44" s="3">
        <v>6</v>
      </c>
      <c r="J44" s="3">
        <f t="shared" si="2"/>
        <v>15.875</v>
      </c>
      <c r="K44" s="11">
        <v>15</v>
      </c>
      <c r="L44" s="11">
        <v>17</v>
      </c>
      <c r="M44" s="3">
        <v>15</v>
      </c>
      <c r="N44" s="3">
        <v>17</v>
      </c>
      <c r="O44" s="3">
        <f t="shared" si="3"/>
        <v>79.875</v>
      </c>
      <c r="P44" s="9" t="str">
        <f>IF(O44&gt;=85,"A",IF(O44&gt;=70,"B",IF(O44&gt;=55,"C",IF(O44&gt;=40,"D",IF(O44&lt;40,"TBD")))))</f>
        <v>B</v>
      </c>
      <c r="Q44" s="10"/>
    </row>
    <row r="45" spans="1:17" ht="16.5" customHeight="1">
      <c r="A45" s="15">
        <v>903293825</v>
      </c>
      <c r="B45" s="11">
        <v>10</v>
      </c>
      <c r="C45" s="11">
        <v>10</v>
      </c>
      <c r="D45" s="11" t="s">
        <v>24</v>
      </c>
      <c r="E45" s="11" t="s">
        <v>24</v>
      </c>
      <c r="F45" s="11">
        <v>9.5</v>
      </c>
      <c r="G45" s="3" t="s">
        <v>24</v>
      </c>
      <c r="H45" s="3">
        <v>8.5</v>
      </c>
      <c r="I45" s="3">
        <v>8.5</v>
      </c>
      <c r="J45" s="3">
        <f t="shared" si="2"/>
        <v>11.625</v>
      </c>
      <c r="K45" s="11">
        <v>15</v>
      </c>
      <c r="L45" s="11">
        <v>18</v>
      </c>
      <c r="M45" s="3">
        <v>17</v>
      </c>
      <c r="N45" s="3">
        <v>12</v>
      </c>
      <c r="O45" s="3">
        <f t="shared" si="3"/>
        <v>73.625</v>
      </c>
      <c r="P45" s="9" t="str">
        <f>IF(O45&gt;=85,"A",IF(O45&gt;=70,"B",IF(O45&gt;=55,"C",IF(O45&gt;=40,"D",IF(O45&lt;40,"TBD")))))</f>
        <v>B</v>
      </c>
      <c r="Q45" s="10"/>
    </row>
    <row r="46" spans="1:17" s="6" customFormat="1">
      <c r="A46" s="15">
        <v>903332491</v>
      </c>
      <c r="B46" s="11">
        <v>8.5</v>
      </c>
      <c r="C46" s="11">
        <v>10</v>
      </c>
      <c r="D46" s="11">
        <v>9.5</v>
      </c>
      <c r="E46" s="11">
        <v>8</v>
      </c>
      <c r="F46" s="11">
        <v>9.5</v>
      </c>
      <c r="G46" s="11">
        <v>10</v>
      </c>
      <c r="H46" s="11">
        <v>9.5</v>
      </c>
      <c r="I46" s="11">
        <v>7.5</v>
      </c>
      <c r="J46" s="11">
        <f t="shared" si="2"/>
        <v>18.125</v>
      </c>
      <c r="K46" s="11">
        <v>18</v>
      </c>
      <c r="L46" s="11">
        <v>18</v>
      </c>
      <c r="M46" s="3">
        <v>13</v>
      </c>
      <c r="N46" s="3">
        <v>13</v>
      </c>
      <c r="O46" s="3">
        <f t="shared" si="3"/>
        <v>80.125</v>
      </c>
      <c r="P46" s="9" t="str">
        <f>IF(O46&gt;=85,"A",IF(O46&gt;=70,"B",IF(O46&gt;=55,"C",IF(O46&gt;=40,"D",IF(O46&lt;40,"TBD")))))</f>
        <v>B</v>
      </c>
      <c r="Q46" s="10"/>
    </row>
    <row r="47" spans="1:17">
      <c r="A47" s="15">
        <v>902540753</v>
      </c>
      <c r="B47" s="3">
        <v>9</v>
      </c>
      <c r="C47" s="3">
        <v>10</v>
      </c>
      <c r="D47" s="11">
        <v>9</v>
      </c>
      <c r="E47" s="3">
        <v>9</v>
      </c>
      <c r="F47" s="3">
        <v>9</v>
      </c>
      <c r="G47" s="3">
        <v>9</v>
      </c>
      <c r="H47" s="3">
        <v>8</v>
      </c>
      <c r="I47" s="3">
        <v>9</v>
      </c>
      <c r="J47" s="3">
        <f t="shared" si="2"/>
        <v>18</v>
      </c>
      <c r="K47" s="3">
        <v>18</v>
      </c>
      <c r="L47" s="3">
        <v>15</v>
      </c>
      <c r="M47" s="3">
        <v>18</v>
      </c>
      <c r="N47" s="3">
        <v>16</v>
      </c>
      <c r="O47" s="3">
        <f t="shared" si="3"/>
        <v>85</v>
      </c>
      <c r="P47" s="8" t="str">
        <f>IF(O47&gt;=85,"A",IF(O47&gt;=70,"B",IF(O47&gt;=50,"C",IF(O47&gt;=40,"D",IF(O47&lt;40,"TBD")))))</f>
        <v>A</v>
      </c>
      <c r="Q47" s="4"/>
    </row>
    <row r="48" spans="1:17">
      <c r="A48" s="15">
        <v>902009936</v>
      </c>
      <c r="B48" s="3">
        <v>7</v>
      </c>
      <c r="C48" s="3">
        <v>8.5</v>
      </c>
      <c r="D48" s="3" t="s">
        <v>24</v>
      </c>
      <c r="E48" s="3">
        <v>8</v>
      </c>
      <c r="F48" s="3">
        <v>8</v>
      </c>
      <c r="G48" s="3">
        <v>9</v>
      </c>
      <c r="H48" s="3">
        <v>9</v>
      </c>
      <c r="I48" s="3">
        <v>8.5</v>
      </c>
      <c r="J48" s="3">
        <f t="shared" si="2"/>
        <v>14.5</v>
      </c>
      <c r="K48" s="3">
        <v>12</v>
      </c>
      <c r="L48" s="3">
        <v>12</v>
      </c>
      <c r="M48" s="3">
        <v>13</v>
      </c>
      <c r="N48" s="3">
        <v>16</v>
      </c>
      <c r="O48" s="3">
        <f t="shared" si="3"/>
        <v>67.5</v>
      </c>
      <c r="P48" s="8" t="str">
        <f>IF(O48&gt;=85,"A",IF(O48&gt;=70,"B",IF(O48&gt;=55,"C",IF(O48&gt;=40,"D",IF(O48&lt;40,"TBD")))))</f>
        <v>C</v>
      </c>
      <c r="Q48" s="4"/>
    </row>
    <row r="49" spans="1:17">
      <c r="A49" s="15">
        <v>903349692</v>
      </c>
      <c r="B49" s="3">
        <v>9.5</v>
      </c>
      <c r="C49" s="3">
        <v>10</v>
      </c>
      <c r="D49" s="3">
        <v>10</v>
      </c>
      <c r="E49" s="3">
        <v>9</v>
      </c>
      <c r="F49" s="3">
        <v>10</v>
      </c>
      <c r="G49" s="3">
        <v>9</v>
      </c>
      <c r="H49" s="3">
        <v>9.5</v>
      </c>
      <c r="I49" s="3">
        <v>8.25</v>
      </c>
      <c r="J49" s="3">
        <f t="shared" si="2"/>
        <v>18.8125</v>
      </c>
      <c r="K49" s="3">
        <v>20</v>
      </c>
      <c r="L49" s="3">
        <v>19</v>
      </c>
      <c r="M49" s="3">
        <v>16</v>
      </c>
      <c r="N49" s="3">
        <v>18</v>
      </c>
      <c r="O49" s="3">
        <f t="shared" si="3"/>
        <v>91.8125</v>
      </c>
      <c r="P49" s="8" t="str">
        <f>IF(O49&gt;=85,"A",IF(O49&gt;=70,"B",IF(O49&gt;=55,"C",IF(O49&gt;=40,"D",IF(O49&lt;40,"TBD")))))</f>
        <v>A</v>
      </c>
      <c r="Q49" s="4"/>
    </row>
    <row r="50" spans="1:17">
      <c r="A50" s="15">
        <v>903380622</v>
      </c>
      <c r="B50" s="3">
        <v>9.5</v>
      </c>
      <c r="C50" s="3">
        <v>9</v>
      </c>
      <c r="D50" s="3">
        <v>9.5</v>
      </c>
      <c r="E50" s="3">
        <v>7.5</v>
      </c>
      <c r="F50" s="3">
        <v>10</v>
      </c>
      <c r="G50" s="3">
        <v>9</v>
      </c>
      <c r="H50" s="3">
        <v>8</v>
      </c>
      <c r="I50" s="3">
        <v>9.75</v>
      </c>
      <c r="J50" s="3">
        <f t="shared" si="2"/>
        <v>18.0625</v>
      </c>
      <c r="K50" s="3">
        <v>17</v>
      </c>
      <c r="L50" s="3">
        <v>13</v>
      </c>
      <c r="M50" s="3">
        <v>20</v>
      </c>
      <c r="N50" s="3">
        <v>17</v>
      </c>
      <c r="O50" s="3">
        <f t="shared" si="3"/>
        <v>85.0625</v>
      </c>
      <c r="P50" s="8" t="str">
        <f>IF(O50&gt;=85,"A",IF(O50&gt;=70,"B",IF(O50&gt;=55,"C",IF(O50&gt;=40,"D",IF(O50&lt;40,"TBD")))))</f>
        <v>A</v>
      </c>
      <c r="Q50" s="4"/>
    </row>
    <row r="51" spans="1:17">
      <c r="A51" s="15">
        <v>902512697</v>
      </c>
      <c r="B51" s="3">
        <v>9.5</v>
      </c>
      <c r="C51" s="3">
        <v>9</v>
      </c>
      <c r="D51" s="3">
        <v>10</v>
      </c>
      <c r="E51" s="3">
        <v>10</v>
      </c>
      <c r="F51" s="3">
        <v>10</v>
      </c>
      <c r="G51" s="3">
        <v>10</v>
      </c>
      <c r="H51" s="3">
        <v>9</v>
      </c>
      <c r="I51" s="3">
        <v>9.5</v>
      </c>
      <c r="J51" s="3">
        <f t="shared" si="2"/>
        <v>19.25</v>
      </c>
      <c r="K51" s="3">
        <v>17</v>
      </c>
      <c r="L51" s="3">
        <v>16</v>
      </c>
      <c r="M51" s="3">
        <v>18</v>
      </c>
      <c r="N51" s="3">
        <v>15</v>
      </c>
      <c r="O51" s="3">
        <f t="shared" si="3"/>
        <v>85.25</v>
      </c>
      <c r="P51" s="8" t="str">
        <f>IF(O51&gt;=85,"A",IF(O51&gt;=70,"B",IF(O51&gt;=55,"C",IF(O51&gt;=40,"D",IF(O51&lt;40,"TBD")))))</f>
        <v>A</v>
      </c>
      <c r="Q51" s="4"/>
    </row>
    <row r="52" spans="1:17">
      <c r="A52" s="15">
        <v>903303109</v>
      </c>
      <c r="B52" s="3">
        <v>7.5</v>
      </c>
      <c r="C52" s="3" t="s">
        <v>24</v>
      </c>
      <c r="D52" s="3" t="s">
        <v>24</v>
      </c>
      <c r="E52" s="3" t="s">
        <v>24</v>
      </c>
      <c r="F52" s="3">
        <v>10</v>
      </c>
      <c r="G52" s="3">
        <v>8.5</v>
      </c>
      <c r="H52" s="3">
        <v>9.5</v>
      </c>
      <c r="I52" s="3" t="s">
        <v>24</v>
      </c>
      <c r="J52" s="3">
        <f t="shared" si="2"/>
        <v>8.875</v>
      </c>
      <c r="K52" s="3">
        <v>14</v>
      </c>
      <c r="L52" s="3">
        <v>19</v>
      </c>
      <c r="M52" s="3">
        <v>15</v>
      </c>
      <c r="N52" s="3">
        <v>19</v>
      </c>
      <c r="O52" s="3">
        <f t="shared" si="3"/>
        <v>75.875</v>
      </c>
      <c r="P52" s="8" t="str">
        <f>IF(O52&gt;=85,"A",IF(O52&gt;=70,"B",IF(O52&gt;=55,"C",IF(O52&gt;=40,"D",IF(O52&lt;40,"TBD")))))</f>
        <v>B</v>
      </c>
      <c r="Q52" s="4"/>
    </row>
    <row r="53" spans="1:17">
      <c r="A53" s="15">
        <v>903420461</v>
      </c>
      <c r="B53" s="3">
        <v>8.5</v>
      </c>
      <c r="C53" s="3">
        <v>6</v>
      </c>
      <c r="D53" s="3">
        <v>5.5</v>
      </c>
      <c r="E53" s="3" t="s">
        <v>24</v>
      </c>
      <c r="F53" s="3" t="s">
        <v>24</v>
      </c>
      <c r="G53" s="3" t="s">
        <v>24</v>
      </c>
      <c r="H53" s="3" t="s">
        <v>24</v>
      </c>
      <c r="I53" s="3" t="s">
        <v>24</v>
      </c>
      <c r="J53" s="3">
        <f t="shared" si="2"/>
        <v>5</v>
      </c>
      <c r="K53" s="3">
        <v>17</v>
      </c>
      <c r="L53" s="3">
        <v>18</v>
      </c>
      <c r="M53" s="3">
        <v>15</v>
      </c>
      <c r="N53" s="3">
        <v>11</v>
      </c>
      <c r="O53" s="3">
        <f t="shared" ref="O53:O58" si="4">SUM(J53:N53)</f>
        <v>66</v>
      </c>
      <c r="P53" s="8" t="str">
        <f>IF(O53&gt;=85,"A",IF(O53&gt;=70,"B",IF(O53&gt;=55,"C",IF(O53&gt;=40,"D",IF(O53&lt;40,"TBD")))))</f>
        <v>C</v>
      </c>
      <c r="Q53" s="4"/>
    </row>
    <row r="54" spans="1:17">
      <c r="A54" s="15">
        <v>903320248</v>
      </c>
      <c r="B54" s="3">
        <v>7</v>
      </c>
      <c r="C54" s="3">
        <v>8</v>
      </c>
      <c r="D54" s="3">
        <v>10</v>
      </c>
      <c r="E54" s="3">
        <v>8</v>
      </c>
      <c r="F54" s="3">
        <v>9.5</v>
      </c>
      <c r="G54" s="3">
        <v>10</v>
      </c>
      <c r="H54" s="3">
        <v>8.5</v>
      </c>
      <c r="I54" s="3">
        <v>8</v>
      </c>
      <c r="J54" s="3">
        <f t="shared" si="2"/>
        <v>17.25</v>
      </c>
      <c r="K54" s="3">
        <v>10</v>
      </c>
      <c r="L54" s="3">
        <v>15</v>
      </c>
      <c r="M54" s="3">
        <v>14</v>
      </c>
      <c r="N54" s="3">
        <v>16</v>
      </c>
      <c r="O54" s="3">
        <f t="shared" si="4"/>
        <v>72.25</v>
      </c>
      <c r="P54" s="8" t="str">
        <f>IF(O54&gt;=85,"A",IF(O54&gt;=70,"B",IF(O54&gt;=55,"C",IF(O54&gt;=40,"D",IF(O54&lt;40,"TBD")))))</f>
        <v>B</v>
      </c>
      <c r="Q54" s="4"/>
    </row>
    <row r="55" spans="1:17">
      <c r="A55" s="15">
        <v>903221478</v>
      </c>
      <c r="B55" s="3">
        <v>7.5</v>
      </c>
      <c r="C55" s="3">
        <v>10</v>
      </c>
      <c r="D55" s="3">
        <v>10</v>
      </c>
      <c r="E55" s="3">
        <v>7</v>
      </c>
      <c r="F55" s="3">
        <v>7.5</v>
      </c>
      <c r="G55" s="3">
        <v>9.5</v>
      </c>
      <c r="H55" s="3">
        <v>8.5</v>
      </c>
      <c r="I55" s="3">
        <v>7.75</v>
      </c>
      <c r="J55" s="3">
        <f t="shared" si="2"/>
        <v>16.9375</v>
      </c>
      <c r="K55" s="3">
        <v>8</v>
      </c>
      <c r="L55" s="3">
        <v>10</v>
      </c>
      <c r="M55" s="3">
        <v>12</v>
      </c>
      <c r="N55" s="3">
        <v>12</v>
      </c>
      <c r="O55" s="3">
        <f t="shared" si="4"/>
        <v>58.9375</v>
      </c>
      <c r="P55" s="8" t="str">
        <f>IF(O55&gt;=85,"A",IF(O55&gt;=70,"B",IF(O55&gt;=55,"C",IF(O55&gt;=40,"D",IF(O55&lt;40,"TBD")))))</f>
        <v>C</v>
      </c>
      <c r="Q55" s="4"/>
    </row>
    <row r="56" spans="1:17">
      <c r="A56" s="15">
        <v>902025469</v>
      </c>
      <c r="B56" s="3">
        <v>9</v>
      </c>
      <c r="C56" s="3">
        <v>6</v>
      </c>
      <c r="D56" s="3">
        <v>9.5</v>
      </c>
      <c r="E56" s="3">
        <v>9</v>
      </c>
      <c r="F56" s="3">
        <v>8.5</v>
      </c>
      <c r="G56" s="3">
        <v>8</v>
      </c>
      <c r="H56" s="3">
        <v>9</v>
      </c>
      <c r="I56" s="3">
        <v>7</v>
      </c>
      <c r="J56" s="3">
        <f t="shared" si="2"/>
        <v>16.5</v>
      </c>
      <c r="K56" s="3">
        <v>20</v>
      </c>
      <c r="L56" s="3">
        <v>19</v>
      </c>
      <c r="M56" s="3">
        <v>17</v>
      </c>
      <c r="N56" s="3">
        <v>18</v>
      </c>
      <c r="O56" s="3">
        <f t="shared" si="4"/>
        <v>90.5</v>
      </c>
      <c r="P56" s="8" t="str">
        <f>IF(O56&gt;=85,"A",IF(O56&gt;=70,"B",IF(O56&gt;=55,"C",IF(O56&gt;=40,"D",IF(O56&lt;40,"TBD")))))</f>
        <v>A</v>
      </c>
      <c r="Q56" s="4"/>
    </row>
    <row r="57" spans="1:17">
      <c r="A57" s="15">
        <v>903515093</v>
      </c>
      <c r="B57" s="3">
        <v>9.5</v>
      </c>
      <c r="C57" s="3">
        <v>8.5</v>
      </c>
      <c r="D57" s="3">
        <v>10</v>
      </c>
      <c r="E57" s="3">
        <v>10</v>
      </c>
      <c r="F57" s="3">
        <v>8</v>
      </c>
      <c r="G57" s="3">
        <v>10</v>
      </c>
      <c r="H57" s="3">
        <v>8.5</v>
      </c>
      <c r="I57" s="3">
        <v>10</v>
      </c>
      <c r="J57" s="3">
        <f t="shared" si="2"/>
        <v>18.625</v>
      </c>
      <c r="K57" s="3">
        <v>16</v>
      </c>
      <c r="L57" s="3">
        <v>7</v>
      </c>
      <c r="M57" s="3">
        <v>17</v>
      </c>
      <c r="N57" s="3">
        <v>16</v>
      </c>
      <c r="O57" s="3">
        <f t="shared" si="4"/>
        <v>74.625</v>
      </c>
      <c r="P57" s="8" t="str">
        <f>IF(O57&gt;=85,"A",IF(O57&gt;=70,"B",IF(O57&gt;=55,"C",IF(O57&gt;=40,"D",IF(O57&lt;40,"TBD")))))</f>
        <v>B</v>
      </c>
      <c r="Q57" s="4"/>
    </row>
    <row r="58" spans="1:17">
      <c r="A58" s="15">
        <v>903340578</v>
      </c>
      <c r="B58" s="3">
        <v>6.5</v>
      </c>
      <c r="C58" s="3">
        <v>2</v>
      </c>
      <c r="D58" s="3">
        <v>9.5</v>
      </c>
      <c r="E58" s="3">
        <v>4</v>
      </c>
      <c r="F58" s="3">
        <v>6</v>
      </c>
      <c r="G58" s="3">
        <v>9</v>
      </c>
      <c r="H58" s="3">
        <v>9.5</v>
      </c>
      <c r="I58" s="3">
        <v>8.5</v>
      </c>
      <c r="J58" s="3">
        <f t="shared" si="2"/>
        <v>13.75</v>
      </c>
      <c r="K58" s="3">
        <v>13</v>
      </c>
      <c r="L58" s="3">
        <v>12</v>
      </c>
      <c r="M58" s="3">
        <v>14</v>
      </c>
      <c r="N58" s="3">
        <v>18</v>
      </c>
      <c r="O58" s="3">
        <f t="shared" si="4"/>
        <v>70.75</v>
      </c>
      <c r="P58" s="8" t="str">
        <f>IF(O58&gt;=85,"A",IF(O58&gt;=70,"B",IF(O58&gt;=55,"C",IF(O58&gt;=40,"D",IF(O58&lt;40,"TBD")))))</f>
        <v>B</v>
      </c>
      <c r="Q58" s="4"/>
    </row>
    <row r="59" spans="1:17">
      <c r="A59" s="15">
        <v>903673929</v>
      </c>
      <c r="B59" s="3">
        <v>6.5</v>
      </c>
      <c r="C59" s="3">
        <v>6</v>
      </c>
      <c r="D59" s="3" t="s">
        <v>24</v>
      </c>
      <c r="E59" s="3">
        <v>8</v>
      </c>
      <c r="F59" s="3" t="s">
        <v>24</v>
      </c>
      <c r="G59" s="3" t="s">
        <v>24</v>
      </c>
      <c r="H59" s="3" t="s">
        <v>24</v>
      </c>
      <c r="I59" s="3" t="s">
        <v>24</v>
      </c>
      <c r="J59" s="3">
        <f t="shared" si="2"/>
        <v>5.125</v>
      </c>
      <c r="K59" s="3">
        <v>14</v>
      </c>
      <c r="L59" s="3">
        <v>9</v>
      </c>
      <c r="M59" s="3">
        <v>0</v>
      </c>
      <c r="N59" s="3">
        <v>5</v>
      </c>
      <c r="O59" s="3">
        <f>SUM(J59:N59)</f>
        <v>33.125</v>
      </c>
      <c r="P59" s="16" t="str">
        <f>IF(O59&gt;=85,"A",IF(O59&gt;=70,"B",IF(O59&gt;=55,"C",IF(O59&gt;=40,"D",IF(O59&lt;40,"F")))))</f>
        <v>F</v>
      </c>
      <c r="Q59" s="4"/>
    </row>
    <row r="60" spans="1:17">
      <c r="A60" s="15">
        <v>903171631</v>
      </c>
      <c r="B60" s="3">
        <v>9.5</v>
      </c>
      <c r="C60" s="3">
        <v>6.5</v>
      </c>
      <c r="D60" s="3">
        <v>10</v>
      </c>
      <c r="E60" s="3" t="s">
        <v>24</v>
      </c>
      <c r="F60" s="3">
        <v>7.5</v>
      </c>
      <c r="G60" s="3">
        <v>9</v>
      </c>
      <c r="H60" s="3">
        <v>7.5</v>
      </c>
      <c r="I60" s="3">
        <v>6.5</v>
      </c>
      <c r="J60" s="3">
        <f t="shared" si="2"/>
        <v>14.125</v>
      </c>
      <c r="K60" s="3">
        <v>16</v>
      </c>
      <c r="L60" s="3">
        <v>19</v>
      </c>
      <c r="M60" s="3">
        <v>20</v>
      </c>
      <c r="N60" s="3">
        <v>18</v>
      </c>
      <c r="O60" s="3">
        <f>SUM(J60:N60)</f>
        <v>87.125</v>
      </c>
      <c r="P60" s="8" t="str">
        <f>IF(O60&gt;=85,"A",IF(O60&gt;=70,"B",IF(O60&gt;=55,"C",IF(O60&gt;=40,"D",IF(O60&lt;40,"TBD")))))</f>
        <v>A</v>
      </c>
      <c r="Q60" s="4"/>
    </row>
    <row r="61" spans="1:17">
      <c r="A61" s="15">
        <v>903108024</v>
      </c>
      <c r="B61" s="3">
        <v>9</v>
      </c>
      <c r="C61" s="3">
        <v>10</v>
      </c>
      <c r="D61" s="3">
        <v>9</v>
      </c>
      <c r="E61" s="3">
        <v>7</v>
      </c>
      <c r="F61" s="3">
        <v>9.5</v>
      </c>
      <c r="G61" s="3">
        <v>9.5</v>
      </c>
      <c r="H61" s="3">
        <v>10</v>
      </c>
      <c r="I61" s="3">
        <v>7.75</v>
      </c>
      <c r="J61" s="3">
        <f t="shared" si="2"/>
        <v>17.9375</v>
      </c>
      <c r="K61" s="3">
        <v>13</v>
      </c>
      <c r="L61" s="3">
        <v>11</v>
      </c>
      <c r="M61" s="3">
        <v>10</v>
      </c>
      <c r="N61" s="3">
        <v>11</v>
      </c>
      <c r="O61" s="3">
        <f>SUM(J61:N61)</f>
        <v>62.9375</v>
      </c>
      <c r="P61" s="8" t="str">
        <f>IF(O61&gt;=85,"A",IF(O61&gt;=70,"B",IF(O61&gt;=55,"C",IF(O61&gt;=40,"D",IF(O61&lt;40,"TBD")))))</f>
        <v>C</v>
      </c>
      <c r="Q61" s="4"/>
    </row>
    <row r="62" spans="1:17">
      <c r="A62" s="15"/>
      <c r="G62" s="3"/>
      <c r="H62" s="3"/>
      <c r="I62" s="3"/>
      <c r="J62" s="3"/>
      <c r="M62" s="3"/>
      <c r="N62" s="3"/>
      <c r="O62" s="3"/>
      <c r="Q62" s="4"/>
    </row>
    <row r="63" spans="1:17">
      <c r="A63" s="4" t="s">
        <v>10</v>
      </c>
      <c r="B63" s="3">
        <f t="shared" ref="B63:O63" si="5">AVERAGE(B3:B61)</f>
        <v>8.0344827586206904</v>
      </c>
      <c r="C63" s="3">
        <f t="shared" si="5"/>
        <v>8.1574074074074066</v>
      </c>
      <c r="D63" s="3">
        <f t="shared" si="5"/>
        <v>8.7788461538461533</v>
      </c>
      <c r="E63" s="3">
        <f t="shared" si="5"/>
        <v>7.4901960784313726</v>
      </c>
      <c r="F63" s="3">
        <f t="shared" si="5"/>
        <v>8.7452830188679247</v>
      </c>
      <c r="G63" s="3">
        <f t="shared" si="5"/>
        <v>8.6698113207547163</v>
      </c>
      <c r="H63" s="3">
        <f t="shared" si="5"/>
        <v>8.6226415094339615</v>
      </c>
      <c r="I63" s="3">
        <f t="shared" si="5"/>
        <v>7.6734693877551017</v>
      </c>
      <c r="J63" s="3">
        <f t="shared" si="5"/>
        <v>14.834745762711865</v>
      </c>
      <c r="K63" s="3">
        <f t="shared" si="5"/>
        <v>15.627118644067796</v>
      </c>
      <c r="L63" s="3">
        <f t="shared" si="5"/>
        <v>14.568965517241379</v>
      </c>
      <c r="M63" s="3">
        <f t="shared" si="5"/>
        <v>14.53448275862069</v>
      </c>
      <c r="N63" s="3">
        <f t="shared" si="5"/>
        <v>14.298245614035087</v>
      </c>
      <c r="O63" s="14">
        <f t="shared" si="5"/>
        <v>72.88559322033899</v>
      </c>
      <c r="Q63" s="5"/>
    </row>
    <row r="64" spans="1:17">
      <c r="A64" s="4" t="s">
        <v>12</v>
      </c>
      <c r="B64" s="3">
        <f t="shared" ref="B64:O64" si="6">MAX(B3:B61)</f>
        <v>10</v>
      </c>
      <c r="C64" s="3">
        <f t="shared" si="6"/>
        <v>10</v>
      </c>
      <c r="D64" s="3">
        <f t="shared" si="6"/>
        <v>10</v>
      </c>
      <c r="E64" s="3">
        <f t="shared" si="6"/>
        <v>10</v>
      </c>
      <c r="F64" s="3">
        <f t="shared" si="6"/>
        <v>10</v>
      </c>
      <c r="G64" s="3">
        <f t="shared" si="6"/>
        <v>10</v>
      </c>
      <c r="H64" s="3">
        <f t="shared" si="6"/>
        <v>10</v>
      </c>
      <c r="I64" s="3">
        <f t="shared" si="6"/>
        <v>10</v>
      </c>
      <c r="J64" s="3">
        <f t="shared" si="6"/>
        <v>19.25</v>
      </c>
      <c r="K64" s="3">
        <f t="shared" si="6"/>
        <v>21</v>
      </c>
      <c r="L64" s="3">
        <f t="shared" si="6"/>
        <v>21</v>
      </c>
      <c r="M64" s="3">
        <f t="shared" si="6"/>
        <v>20</v>
      </c>
      <c r="N64" s="3">
        <f t="shared" si="6"/>
        <v>19</v>
      </c>
      <c r="O64" s="14">
        <f t="shared" si="6"/>
        <v>96.25</v>
      </c>
    </row>
    <row r="65" spans="1:15">
      <c r="A65" s="4" t="s">
        <v>13</v>
      </c>
      <c r="B65" s="3">
        <f t="shared" ref="B65:O65" si="7">MIN(B3:B61)</f>
        <v>5</v>
      </c>
      <c r="C65" s="3">
        <f t="shared" si="7"/>
        <v>2</v>
      </c>
      <c r="D65" s="3">
        <f t="shared" si="7"/>
        <v>4</v>
      </c>
      <c r="E65" s="3">
        <f t="shared" si="7"/>
        <v>4</v>
      </c>
      <c r="F65" s="3">
        <f t="shared" si="7"/>
        <v>5</v>
      </c>
      <c r="G65" s="3">
        <f t="shared" si="7"/>
        <v>4</v>
      </c>
      <c r="H65" s="3">
        <f t="shared" si="7"/>
        <v>5</v>
      </c>
      <c r="I65" s="3">
        <f t="shared" si="7"/>
        <v>4</v>
      </c>
      <c r="J65" s="3">
        <f t="shared" si="7"/>
        <v>1.75</v>
      </c>
      <c r="K65" s="3">
        <f t="shared" si="7"/>
        <v>2</v>
      </c>
      <c r="L65" s="3">
        <f t="shared" si="7"/>
        <v>4</v>
      </c>
      <c r="M65" s="3">
        <f t="shared" si="7"/>
        <v>0</v>
      </c>
      <c r="N65" s="3">
        <f t="shared" si="7"/>
        <v>4</v>
      </c>
      <c r="O65" s="14">
        <f t="shared" si="7"/>
        <v>16.75</v>
      </c>
    </row>
    <row r="66" spans="1:15">
      <c r="A66" s="10" t="s">
        <v>14</v>
      </c>
      <c r="B66" s="3">
        <f t="shared" ref="B66:O66" si="8">STDEV(B3:B61)</f>
        <v>1.3006815654822046</v>
      </c>
      <c r="C66" s="3">
        <f t="shared" si="8"/>
        <v>2.1187039338211879</v>
      </c>
      <c r="D66" s="3">
        <f t="shared" si="8"/>
        <v>1.8823573600061265</v>
      </c>
      <c r="E66" s="3">
        <f t="shared" si="8"/>
        <v>1.5016330979251586</v>
      </c>
      <c r="F66" s="3">
        <f t="shared" si="8"/>
        <v>1.2074394454852762</v>
      </c>
      <c r="G66" s="3">
        <f t="shared" si="8"/>
        <v>1.2745413814177613</v>
      </c>
      <c r="H66" s="3">
        <f t="shared" si="8"/>
        <v>1.2243744885629702</v>
      </c>
      <c r="I66" s="3">
        <f t="shared" si="8"/>
        <v>1.5763586084977714</v>
      </c>
      <c r="J66" s="3">
        <f t="shared" si="8"/>
        <v>4.2103526373453217</v>
      </c>
      <c r="K66" s="3">
        <f t="shared" si="8"/>
        <v>3.8232424634015487</v>
      </c>
      <c r="L66" s="3">
        <f t="shared" si="8"/>
        <v>3.760888607975128</v>
      </c>
      <c r="M66" s="3">
        <f t="shared" si="8"/>
        <v>3.4550523252004401</v>
      </c>
      <c r="N66" s="3">
        <f t="shared" si="8"/>
        <v>3.6789211941657829</v>
      </c>
      <c r="O66" s="3">
        <f t="shared" si="8"/>
        <v>14.820264554061351</v>
      </c>
    </row>
    <row r="67" spans="1:15">
      <c r="A67" s="12" t="s">
        <v>9</v>
      </c>
    </row>
    <row r="68" spans="1:15">
      <c r="A68" s="13" t="s">
        <v>27</v>
      </c>
    </row>
    <row r="69" spans="1:15">
      <c r="A69" s="13" t="s">
        <v>26</v>
      </c>
    </row>
    <row r="70" spans="1:15">
      <c r="A70" s="10" t="s">
        <v>11</v>
      </c>
    </row>
    <row r="71" spans="1:15">
      <c r="A71" s="3" t="s">
        <v>15</v>
      </c>
    </row>
  </sheetData>
  <sheetProtection selectLockedCells="1" selectUnlockedCells="1"/>
  <phoneticPr fontId="6" type="noConversion"/>
  <pageMargins left="0.75" right="0.75" top="1" bottom="1" header="0.51180555555555551" footer="0.51180555555555551"/>
  <pageSetup scale="38" firstPageNumber="0" orientation="portrait" horizontalDpi="300" verticalDpi="300" r:id="rId1"/>
  <headerFooter alignWithMargins="0">
    <oddHeader>&amp;LELEC 2200-001&amp;CDigital Logic Circuits&amp;RFall 2010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69"/>
    </sheetView>
  </sheetViews>
  <sheetFormatPr defaultRowHeight="14.25"/>
  <cols>
    <col min="1" max="1" width="27" customWidth="1"/>
    <col min="2" max="2" width="14.125" customWidth="1"/>
  </cols>
  <sheetData/>
  <sheetProtection selectLockedCells="1" selectUnlockedCells="1"/>
  <phoneticPr fontId="6" type="noConversion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sheetProtection selectLockedCells="1" selectUnlockedCells="1"/>
  <phoneticPr fontId="6" type="noConversion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</dc:creator>
  <cp:lastModifiedBy>agrawvd</cp:lastModifiedBy>
  <cp:lastPrinted>2010-12-09T21:50:29Z</cp:lastPrinted>
  <dcterms:created xsi:type="dcterms:W3CDTF">2010-11-13T00:54:47Z</dcterms:created>
  <dcterms:modified xsi:type="dcterms:W3CDTF">2014-12-15T04:35:27Z</dcterms:modified>
</cp:coreProperties>
</file>