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960" windowHeight="8100" tabRatio="43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K1" authorId="0">
      <text>
        <r>
          <rPr>
            <b/>
            <sz val="8"/>
            <color indexed="9"/>
            <rFont val="Tahoma"/>
            <family val="2"/>
          </rPr>
          <t xml:space="preserve">Donglin Hu:
</t>
        </r>
        <r>
          <rPr>
            <sz val="8"/>
            <color indexed="9"/>
            <rFont val="Tahoma"/>
            <family val="2"/>
          </rPr>
          <t>Total 10 HW scores</t>
        </r>
      </text>
    </comment>
    <comment ref="L1" authorId="0">
      <text>
        <r>
          <rPr>
            <b/>
            <sz val="8"/>
            <color indexed="9"/>
            <rFont val="Tahoma"/>
            <family val="2"/>
          </rPr>
          <t xml:space="preserve">Donglin Hu:
</t>
        </r>
        <r>
          <rPr>
            <sz val="8"/>
            <color indexed="9"/>
            <rFont val="Tahoma"/>
            <family val="2"/>
          </rPr>
          <t>Average 10 HW scores</t>
        </r>
      </text>
    </comment>
    <comment ref="M1" authorId="0">
      <text>
        <r>
          <rPr>
            <b/>
            <sz val="8"/>
            <color indexed="9"/>
            <rFont val="Tahoma"/>
            <family val="2"/>
          </rPr>
          <t xml:space="preserve">Donglin Hu:
</t>
        </r>
        <r>
          <rPr>
            <sz val="8"/>
            <color indexed="9"/>
            <rFont val="Tahoma"/>
            <family val="2"/>
          </rPr>
          <t>20% of Average HW Score</t>
        </r>
      </text>
    </comment>
    <comment ref="Q1" authorId="0">
      <text>
        <r>
          <rPr>
            <b/>
            <sz val="8"/>
            <color indexed="9"/>
            <rFont val="Tahoma"/>
            <family val="2"/>
          </rPr>
          <t xml:space="preserve">Donglin Hu:
</t>
        </r>
        <r>
          <rPr>
            <sz val="8"/>
            <color indexed="9"/>
            <rFont val="Tahoma"/>
            <family val="2"/>
          </rPr>
          <t>Total tests.</t>
        </r>
      </text>
    </comment>
    <comment ref="S1" authorId="0">
      <text>
        <r>
          <rPr>
            <b/>
            <sz val="8"/>
            <color indexed="9"/>
            <rFont val="Tahoma"/>
            <family val="2"/>
          </rPr>
          <t xml:space="preserve">Donglin Hu:
</t>
        </r>
        <r>
          <rPr>
            <sz val="8"/>
            <color indexed="9"/>
            <rFont val="Tahoma"/>
            <family val="2"/>
          </rPr>
          <t>=Scaled Av. HW+Scaled Av. Test+ Exam</t>
        </r>
      </text>
    </comment>
  </commentList>
</comments>
</file>

<file path=xl/sharedStrings.xml><?xml version="1.0" encoding="utf-8"?>
<sst xmlns="http://schemas.openxmlformats.org/spreadsheetml/2006/main" count="62" uniqueCount="62">
  <si>
    <t>HW 1</t>
  </si>
  <si>
    <t>HW 2</t>
  </si>
  <si>
    <t>HW 3</t>
  </si>
  <si>
    <t>HW 5</t>
  </si>
  <si>
    <t>HW 6</t>
  </si>
  <si>
    <t>HW 7</t>
  </si>
  <si>
    <t>HW 8</t>
  </si>
  <si>
    <t>Total HW</t>
  </si>
  <si>
    <t>Av. HW</t>
  </si>
  <si>
    <t>Scaled Av. HW</t>
  </si>
  <si>
    <t>Test 1</t>
  </si>
  <si>
    <t>Test 2</t>
  </si>
  <si>
    <t>Test 3</t>
  </si>
  <si>
    <t>Total Test</t>
  </si>
  <si>
    <t>Exam</t>
  </si>
  <si>
    <t>Total</t>
  </si>
  <si>
    <t>UPDATED</t>
  </si>
  <si>
    <t>PDB0005</t>
  </si>
  <si>
    <t>WLB0006</t>
  </si>
  <si>
    <t>ALB0046</t>
  </si>
  <si>
    <t>JRC0041</t>
  </si>
  <si>
    <t>AKC0011</t>
  </si>
  <si>
    <t>PLC0005</t>
  </si>
  <si>
    <t>JPC0006</t>
  </si>
  <si>
    <t>DCD0004</t>
  </si>
  <si>
    <t>TGD0001</t>
  </si>
  <si>
    <t>JPH0014</t>
  </si>
  <si>
    <t>JMH0044</t>
  </si>
  <si>
    <t>HCH0007</t>
  </si>
  <si>
    <t>GRI0001</t>
  </si>
  <si>
    <t>NTJ0001</t>
  </si>
  <si>
    <t>KMM0016</t>
  </si>
  <si>
    <t>GWP0002</t>
  </si>
  <si>
    <t>RAP0012</t>
  </si>
  <si>
    <t>EMP0013</t>
  </si>
  <si>
    <t>GZP0001</t>
  </si>
  <si>
    <t>DLR0010</t>
  </si>
  <si>
    <t>CLR0022</t>
  </si>
  <si>
    <t>PPS0001</t>
  </si>
  <si>
    <t>EBS0009</t>
  </si>
  <si>
    <t>CLT0016</t>
  </si>
  <si>
    <t>KPT0001</t>
  </si>
  <si>
    <t>DNW0005</t>
  </si>
  <si>
    <t>AVERAGE</t>
  </si>
  <si>
    <t>email</t>
  </si>
  <si>
    <t>x - to be graded</t>
  </si>
  <si>
    <t>Student id</t>
  </si>
  <si>
    <t>Maximum</t>
  </si>
  <si>
    <t>Minimum</t>
  </si>
  <si>
    <t>Std. Dev.</t>
  </si>
  <si>
    <t>CW 4</t>
  </si>
  <si>
    <t>WPM0001</t>
  </si>
  <si>
    <t>CLM0034</t>
  </si>
  <si>
    <t>ATKINBP</t>
  </si>
  <si>
    <t>JMB0053</t>
  </si>
  <si>
    <t>WHC0002</t>
  </si>
  <si>
    <t>WKG0002</t>
  </si>
  <si>
    <t>PJK0003</t>
  </si>
  <si>
    <t>DDT0008</t>
  </si>
  <si>
    <t>Grade (final)</t>
  </si>
  <si>
    <t>Dec-9-2011</t>
  </si>
  <si>
    <t xml:space="preserve"> 12:30:00 PM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</si>
</sst>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_ "/>
    <numFmt numFmtId="169" formatCode="0.0_);[Red]\(0.0\)"/>
    <numFmt numFmtId="170" formatCode="m/d/yy\ h:mm\ AM/PM;@"/>
    <numFmt numFmtId="171" formatCode="[$-409]h:mm:ss\ AM/PM"/>
    <numFmt numFmtId="172" formatCode="[$-409]dddd\,\ mmmm\ dd\,\ yyyy"/>
    <numFmt numFmtId="173" formatCode="[$-409]m/d/yy\ h:mm\ AM/PM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2"/>
      <name val="宋体"/>
      <family val="0"/>
    </font>
    <font>
      <sz val="10"/>
      <name val="Arial"/>
      <family val="2"/>
    </font>
    <font>
      <sz val="12"/>
      <name val="Calibri"/>
      <family val="2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sz val="12"/>
      <color indexed="8"/>
      <name val="Times New Roman"/>
      <family val="1"/>
    </font>
    <font>
      <i/>
      <sz val="12"/>
      <name val="Calibri"/>
      <family val="2"/>
    </font>
    <font>
      <sz val="8"/>
      <name val="宋体"/>
      <family val="0"/>
    </font>
    <font>
      <b/>
      <sz val="12"/>
      <name val="Calibri"/>
      <family val="2"/>
    </font>
    <font>
      <sz val="12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b/>
      <sz val="11"/>
      <color indexed="52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sz val="11"/>
      <color indexed="60"/>
      <name val="Calibri"/>
      <family val="0"/>
    </font>
    <font>
      <sz val="11"/>
      <color indexed="52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17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68" fontId="2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8" fontId="2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tabSelected="1" zoomScalePageLayoutView="0" workbookViewId="0" topLeftCell="A28">
      <selection activeCell="B43" sqref="B43"/>
    </sheetView>
  </sheetViews>
  <sheetFormatPr defaultColWidth="9.00390625" defaultRowHeight="14.25"/>
  <cols>
    <col min="1" max="1" width="20.875" style="2" customWidth="1"/>
    <col min="2" max="2" width="13.50390625" style="1" customWidth="1"/>
    <col min="3" max="3" width="6.50390625" style="9" customWidth="1"/>
    <col min="4" max="4" width="5.75390625" style="9" customWidth="1"/>
    <col min="5" max="5" width="6.375" style="9" customWidth="1"/>
    <col min="6" max="7" width="6.50390625" style="9" customWidth="1"/>
    <col min="8" max="8" width="6.75390625" style="9" customWidth="1"/>
    <col min="9" max="9" width="6.50390625" style="9" customWidth="1"/>
    <col min="10" max="10" width="6.625" style="9" customWidth="1"/>
    <col min="11" max="11" width="8.25390625" style="9" customWidth="1"/>
    <col min="12" max="12" width="7.625" style="9" customWidth="1"/>
    <col min="13" max="13" width="8.625" style="9" customWidth="1"/>
    <col min="14" max="14" width="7.25390625" style="9" customWidth="1"/>
    <col min="15" max="15" width="7.375" style="9" customWidth="1"/>
    <col min="16" max="16" width="7.25390625" style="9" customWidth="1"/>
    <col min="17" max="18" width="8.625" style="9" customWidth="1"/>
    <col min="19" max="19" width="9.875" style="9" customWidth="1"/>
    <col min="20" max="20" width="15.00390625" style="12" customWidth="1"/>
    <col min="21" max="21" width="13.50390625" style="1" customWidth="1"/>
    <col min="22" max="29" width="9.00390625" style="6" customWidth="1"/>
    <col min="30" max="16384" width="9.00390625" style="2" customWidth="1"/>
  </cols>
  <sheetData>
    <row r="1" spans="1:21" ht="20.25" customHeight="1">
      <c r="A1" s="3" t="s">
        <v>46</v>
      </c>
      <c r="B1" s="3" t="s">
        <v>44</v>
      </c>
      <c r="C1" s="9" t="s">
        <v>0</v>
      </c>
      <c r="D1" s="9" t="s">
        <v>1</v>
      </c>
      <c r="E1" s="9" t="s">
        <v>2</v>
      </c>
      <c r="F1" s="9" t="s">
        <v>50</v>
      </c>
      <c r="G1" s="9" t="s">
        <v>3</v>
      </c>
      <c r="H1" s="9" t="s">
        <v>4</v>
      </c>
      <c r="I1" s="9" t="s">
        <v>5</v>
      </c>
      <c r="J1" s="9" t="s">
        <v>6</v>
      </c>
      <c r="K1" s="9" t="s">
        <v>7</v>
      </c>
      <c r="L1" s="9" t="s">
        <v>8</v>
      </c>
      <c r="M1" s="9" t="s">
        <v>9</v>
      </c>
      <c r="N1" s="9" t="s">
        <v>10</v>
      </c>
      <c r="O1" s="9" t="s">
        <v>11</v>
      </c>
      <c r="P1" s="9" t="s">
        <v>12</v>
      </c>
      <c r="Q1" s="9" t="s">
        <v>13</v>
      </c>
      <c r="R1" s="9" t="s">
        <v>14</v>
      </c>
      <c r="S1" s="9" t="s">
        <v>15</v>
      </c>
      <c r="T1" s="12" t="s">
        <v>59</v>
      </c>
      <c r="U1" s="3"/>
    </row>
    <row r="2" spans="1:21" ht="15.75">
      <c r="A2" s="18">
        <v>902072445</v>
      </c>
      <c r="B2" s="13" t="s">
        <v>53</v>
      </c>
      <c r="C2" s="9">
        <v>57</v>
      </c>
      <c r="D2" s="9">
        <v>65</v>
      </c>
      <c r="E2" s="9">
        <v>86</v>
      </c>
      <c r="F2" s="9">
        <v>80</v>
      </c>
      <c r="G2" s="9">
        <v>95</v>
      </c>
      <c r="H2" s="9">
        <v>50</v>
      </c>
      <c r="I2" s="9">
        <v>60</v>
      </c>
      <c r="J2" s="9">
        <v>70</v>
      </c>
      <c r="K2" s="9">
        <f aca="true" t="shared" si="0" ref="K2:K33">SUM(C2:J2)</f>
        <v>563</v>
      </c>
      <c r="L2" s="10">
        <f>K2/8</f>
        <v>70.375</v>
      </c>
      <c r="M2" s="10">
        <f>L2*0.2</f>
        <v>14.075000000000001</v>
      </c>
      <c r="N2" s="9">
        <v>12.5</v>
      </c>
      <c r="O2" s="9">
        <v>16.5</v>
      </c>
      <c r="P2" s="10">
        <v>11.5</v>
      </c>
      <c r="Q2" s="10">
        <f aca="true" t="shared" si="1" ref="Q2:Q35">SUM(N2:P2)</f>
        <v>40.5</v>
      </c>
      <c r="R2" s="9">
        <v>14.5</v>
      </c>
      <c r="S2" s="10">
        <f>SUM(M2,Q2,R2)</f>
        <v>69.075</v>
      </c>
      <c r="T2" s="12" t="str">
        <f>IF(S2&gt;=90,"A",IF(S2&gt;=65,"B",IF(S2&gt;=45,"C",IF(S2&gt;=35,"D",IF(S2&lt;35,"F")))))</f>
        <v>B</v>
      </c>
      <c r="U2" s="4"/>
    </row>
    <row r="3" spans="1:21" ht="15.75">
      <c r="A3" s="3">
        <v>902516200</v>
      </c>
      <c r="B3" s="13" t="s">
        <v>17</v>
      </c>
      <c r="C3" s="9">
        <v>97</v>
      </c>
      <c r="D3" s="9">
        <v>100</v>
      </c>
      <c r="E3" s="9">
        <v>94</v>
      </c>
      <c r="F3" s="9">
        <v>100</v>
      </c>
      <c r="G3" s="9">
        <v>100</v>
      </c>
      <c r="H3" s="9">
        <v>97</v>
      </c>
      <c r="I3" s="9">
        <v>90</v>
      </c>
      <c r="J3" s="9">
        <v>92</v>
      </c>
      <c r="K3" s="9">
        <f t="shared" si="0"/>
        <v>770</v>
      </c>
      <c r="L3" s="10">
        <f aca="true" t="shared" si="2" ref="L3:L35">K3/8</f>
        <v>96.25</v>
      </c>
      <c r="M3" s="10">
        <f aca="true" t="shared" si="3" ref="M3:M35">L3*0.2</f>
        <v>19.25</v>
      </c>
      <c r="N3" s="9">
        <v>21</v>
      </c>
      <c r="O3" s="9">
        <v>20.5</v>
      </c>
      <c r="P3" s="10">
        <v>15</v>
      </c>
      <c r="Q3" s="10">
        <f t="shared" si="1"/>
        <v>56.5</v>
      </c>
      <c r="R3" s="9">
        <v>21</v>
      </c>
      <c r="S3" s="10">
        <f aca="true" t="shared" si="4" ref="S3:S35">SUM(M3,Q3,R3)</f>
        <v>96.75</v>
      </c>
      <c r="T3" s="12" t="str">
        <f>IF(S3&gt;=90,"A",IF(S3&gt;=65,"B",IF(S3&gt;=45,"C",IF(S3&gt;=35,"D",IF(S3&lt;35,"F")))))</f>
        <v>A</v>
      </c>
      <c r="U3" s="4"/>
    </row>
    <row r="4" spans="1:21" ht="16.5" customHeight="1">
      <c r="A4" s="3">
        <v>902520796</v>
      </c>
      <c r="B4" s="13" t="s">
        <v>54</v>
      </c>
      <c r="C4" s="9">
        <v>92</v>
      </c>
      <c r="D4" s="9">
        <v>100</v>
      </c>
      <c r="E4" s="9">
        <v>95</v>
      </c>
      <c r="F4" s="9">
        <v>100</v>
      </c>
      <c r="G4" s="9">
        <v>95</v>
      </c>
      <c r="H4" s="9">
        <v>91</v>
      </c>
      <c r="I4" s="9">
        <v>30</v>
      </c>
      <c r="J4" s="9">
        <v>85</v>
      </c>
      <c r="K4" s="9">
        <f t="shared" si="0"/>
        <v>688</v>
      </c>
      <c r="L4" s="10">
        <f t="shared" si="2"/>
        <v>86</v>
      </c>
      <c r="M4" s="10">
        <f t="shared" si="3"/>
        <v>17.2</v>
      </c>
      <c r="N4" s="9">
        <v>13.5</v>
      </c>
      <c r="O4" s="9">
        <v>12</v>
      </c>
      <c r="P4" s="10">
        <v>15.5</v>
      </c>
      <c r="Q4" s="10">
        <f t="shared" si="1"/>
        <v>41</v>
      </c>
      <c r="R4" s="9">
        <v>14.5</v>
      </c>
      <c r="S4" s="10">
        <f t="shared" si="4"/>
        <v>72.7</v>
      </c>
      <c r="T4" s="12" t="str">
        <f>IF(S4&gt;=90,"A",IF(S4&gt;=65,"B",IF(S4&gt;=45,"C",IF(S4&gt;=35,"D",IF(S4&lt;35,"F")))))</f>
        <v>B</v>
      </c>
      <c r="U4" s="4"/>
    </row>
    <row r="5" spans="1:21" s="6" customFormat="1" ht="14.25" customHeight="1">
      <c r="A5" s="18">
        <v>902460531</v>
      </c>
      <c r="B5" s="17" t="s">
        <v>18</v>
      </c>
      <c r="C5" s="11">
        <v>96</v>
      </c>
      <c r="D5" s="11">
        <v>90</v>
      </c>
      <c r="E5" s="11">
        <v>45</v>
      </c>
      <c r="F5" s="11">
        <v>90</v>
      </c>
      <c r="G5" s="11">
        <v>97</v>
      </c>
      <c r="H5" s="11">
        <v>92</v>
      </c>
      <c r="I5" s="11">
        <v>100</v>
      </c>
      <c r="J5" s="11">
        <v>95</v>
      </c>
      <c r="K5" s="11">
        <f t="shared" si="0"/>
        <v>705</v>
      </c>
      <c r="L5" s="14">
        <f t="shared" si="2"/>
        <v>88.125</v>
      </c>
      <c r="M5" s="14">
        <f t="shared" si="3"/>
        <v>17.625</v>
      </c>
      <c r="N5" s="11">
        <v>18.5</v>
      </c>
      <c r="O5" s="11">
        <v>15.5</v>
      </c>
      <c r="P5" s="14">
        <v>11.5</v>
      </c>
      <c r="Q5" s="14">
        <f t="shared" si="1"/>
        <v>45.5</v>
      </c>
      <c r="R5" s="11">
        <v>14.5</v>
      </c>
      <c r="S5" s="14">
        <f t="shared" si="4"/>
        <v>77.625</v>
      </c>
      <c r="T5" s="15" t="str">
        <f>IF(S5&gt;=90,"A",IF(S5&gt;=65,"B",IF(S5&gt;=45,"C",IF(S5&gt;=35,"D",IF(S5&lt;35,"F")))))</f>
        <v>B</v>
      </c>
      <c r="U5" s="16"/>
    </row>
    <row r="6" spans="1:21" ht="15.75">
      <c r="A6" s="18">
        <v>902454186</v>
      </c>
      <c r="B6" s="13" t="s">
        <v>19</v>
      </c>
      <c r="C6" s="9">
        <v>94</v>
      </c>
      <c r="D6" s="9">
        <v>85</v>
      </c>
      <c r="E6" s="9">
        <v>88</v>
      </c>
      <c r="F6" s="9">
        <v>95</v>
      </c>
      <c r="G6" s="9">
        <v>90</v>
      </c>
      <c r="H6" s="9">
        <v>100</v>
      </c>
      <c r="I6" s="9">
        <v>82</v>
      </c>
      <c r="J6" s="9">
        <v>69</v>
      </c>
      <c r="K6" s="9">
        <f t="shared" si="0"/>
        <v>703</v>
      </c>
      <c r="L6" s="10">
        <f t="shared" si="2"/>
        <v>87.875</v>
      </c>
      <c r="M6" s="10">
        <f t="shared" si="3"/>
        <v>17.575</v>
      </c>
      <c r="N6" s="9">
        <v>20</v>
      </c>
      <c r="O6" s="9">
        <v>15.5</v>
      </c>
      <c r="P6" s="10">
        <v>16</v>
      </c>
      <c r="Q6" s="10">
        <f t="shared" si="1"/>
        <v>51.5</v>
      </c>
      <c r="R6" s="9">
        <v>21</v>
      </c>
      <c r="S6" s="10">
        <f t="shared" si="4"/>
        <v>90.075</v>
      </c>
      <c r="T6" s="12" t="str">
        <f>IF(S6&gt;=90,"A",IF(S6&gt;=65,"B",IF(S6&gt;=45,"C",IF(S6&gt;=35,"D",IF(S6&lt;35,"F")))))</f>
        <v>A</v>
      </c>
      <c r="U6" s="4"/>
    </row>
    <row r="7" spans="1:21" ht="15.75">
      <c r="A7" s="18">
        <v>902435551</v>
      </c>
      <c r="B7" s="13" t="s">
        <v>20</v>
      </c>
      <c r="C7" s="9">
        <v>100</v>
      </c>
      <c r="D7" s="9">
        <v>100</v>
      </c>
      <c r="E7" s="9">
        <v>95</v>
      </c>
      <c r="F7" s="9">
        <v>95</v>
      </c>
      <c r="G7" s="9">
        <v>92</v>
      </c>
      <c r="H7" s="9">
        <v>98</v>
      </c>
      <c r="I7" s="9">
        <v>100</v>
      </c>
      <c r="J7" s="9">
        <v>93</v>
      </c>
      <c r="K7" s="9">
        <f t="shared" si="0"/>
        <v>773</v>
      </c>
      <c r="L7" s="10">
        <f t="shared" si="2"/>
        <v>96.625</v>
      </c>
      <c r="M7" s="10">
        <f t="shared" si="3"/>
        <v>19.325000000000003</v>
      </c>
      <c r="N7" s="9">
        <v>19.25</v>
      </c>
      <c r="O7" s="11">
        <v>19</v>
      </c>
      <c r="P7" s="10">
        <v>17.5</v>
      </c>
      <c r="Q7" s="10">
        <f t="shared" si="1"/>
        <v>55.75</v>
      </c>
      <c r="R7" s="9">
        <v>17</v>
      </c>
      <c r="S7" s="10">
        <f t="shared" si="4"/>
        <v>92.075</v>
      </c>
      <c r="T7" s="12" t="str">
        <f>IF(S7&gt;=90,"A",IF(S7&gt;=65,"B",IF(S7&gt;=45,"C",IF(S7&gt;=35,"D",IF(S7&lt;35,"F")))))</f>
        <v>A</v>
      </c>
      <c r="U7" s="4"/>
    </row>
    <row r="8" spans="1:21" ht="18" customHeight="1">
      <c r="A8" s="18">
        <v>902464792</v>
      </c>
      <c r="B8" s="13" t="s">
        <v>55</v>
      </c>
      <c r="C8" s="9">
        <v>92</v>
      </c>
      <c r="D8" s="9">
        <v>55</v>
      </c>
      <c r="E8" s="9">
        <v>87</v>
      </c>
      <c r="F8" s="9">
        <v>0</v>
      </c>
      <c r="G8" s="9">
        <v>100</v>
      </c>
      <c r="H8" s="9">
        <v>95</v>
      </c>
      <c r="I8" s="9">
        <v>73</v>
      </c>
      <c r="J8" s="9">
        <v>87</v>
      </c>
      <c r="K8" s="9">
        <f t="shared" si="0"/>
        <v>589</v>
      </c>
      <c r="L8" s="10">
        <f t="shared" si="2"/>
        <v>73.625</v>
      </c>
      <c r="M8" s="10">
        <f t="shared" si="3"/>
        <v>14.725000000000001</v>
      </c>
      <c r="N8" s="9">
        <v>17.5</v>
      </c>
      <c r="O8" s="9">
        <v>17</v>
      </c>
      <c r="P8" s="10">
        <v>15.5</v>
      </c>
      <c r="Q8" s="10">
        <f t="shared" si="1"/>
        <v>50</v>
      </c>
      <c r="R8" s="9">
        <v>16</v>
      </c>
      <c r="S8" s="10">
        <f t="shared" si="4"/>
        <v>80.725</v>
      </c>
      <c r="T8" s="12" t="str">
        <f>IF(S8&gt;=90,"A",IF(S8&gt;=65,"B",IF(S8&gt;=45,"C",IF(S8&gt;=35,"D",IF(S8&lt;35,"F")))))</f>
        <v>B</v>
      </c>
      <c r="U8" s="4"/>
    </row>
    <row r="9" spans="1:21" ht="15.75">
      <c r="A9" s="18">
        <v>902459476</v>
      </c>
      <c r="B9" s="13" t="s">
        <v>21</v>
      </c>
      <c r="C9" s="9">
        <v>100</v>
      </c>
      <c r="D9" s="9">
        <v>100</v>
      </c>
      <c r="E9" s="9">
        <v>88</v>
      </c>
      <c r="F9" s="9">
        <v>85</v>
      </c>
      <c r="G9" s="9">
        <v>97</v>
      </c>
      <c r="H9" s="9">
        <v>90</v>
      </c>
      <c r="I9" s="9">
        <v>80</v>
      </c>
      <c r="J9" s="9">
        <v>95</v>
      </c>
      <c r="K9" s="9">
        <f t="shared" si="0"/>
        <v>735</v>
      </c>
      <c r="L9" s="10">
        <f t="shared" si="2"/>
        <v>91.875</v>
      </c>
      <c r="M9" s="10">
        <f t="shared" si="3"/>
        <v>18.375</v>
      </c>
      <c r="N9" s="9">
        <v>20</v>
      </c>
      <c r="O9" s="9">
        <v>20.5</v>
      </c>
      <c r="P9" s="10">
        <v>16.5</v>
      </c>
      <c r="Q9" s="10">
        <f t="shared" si="1"/>
        <v>57</v>
      </c>
      <c r="R9" s="9">
        <v>15</v>
      </c>
      <c r="S9" s="10">
        <f t="shared" si="4"/>
        <v>90.375</v>
      </c>
      <c r="T9" s="12" t="str">
        <f>IF(S9&gt;=90,"A",IF(S9&gt;=65,"B",IF(S9&gt;=45,"C",IF(S9&gt;=35,"D",IF(S9&lt;35,"F")))))</f>
        <v>A</v>
      </c>
      <c r="U9" s="4"/>
    </row>
    <row r="10" spans="1:21" ht="15.75">
      <c r="A10" s="18">
        <v>902516582</v>
      </c>
      <c r="B10" s="13" t="s">
        <v>22</v>
      </c>
      <c r="C10" s="9">
        <v>91</v>
      </c>
      <c r="D10" s="9">
        <v>100</v>
      </c>
      <c r="E10" s="9">
        <v>86</v>
      </c>
      <c r="F10" s="9">
        <v>90</v>
      </c>
      <c r="G10" s="9">
        <v>95</v>
      </c>
      <c r="H10" s="9">
        <v>83</v>
      </c>
      <c r="I10" s="9">
        <v>88</v>
      </c>
      <c r="J10" s="9">
        <v>85</v>
      </c>
      <c r="K10" s="9">
        <f t="shared" si="0"/>
        <v>718</v>
      </c>
      <c r="L10" s="10">
        <f t="shared" si="2"/>
        <v>89.75</v>
      </c>
      <c r="M10" s="10">
        <f t="shared" si="3"/>
        <v>17.95</v>
      </c>
      <c r="N10" s="9">
        <v>16</v>
      </c>
      <c r="O10" s="9">
        <v>20</v>
      </c>
      <c r="P10" s="10">
        <v>9</v>
      </c>
      <c r="Q10" s="10">
        <f t="shared" si="1"/>
        <v>45</v>
      </c>
      <c r="R10" s="9">
        <v>15</v>
      </c>
      <c r="S10" s="10">
        <f t="shared" si="4"/>
        <v>77.95</v>
      </c>
      <c r="T10" s="12" t="str">
        <f>IF(S10&gt;=90,"A",IF(S10&gt;=65,"B",IF(S10&gt;=45,"C",IF(S10&gt;=35,"D",IF(S10&lt;35,"F")))))</f>
        <v>B</v>
      </c>
      <c r="U10" s="4"/>
    </row>
    <row r="11" spans="1:21" s="6" customFormat="1" ht="17.25" customHeight="1">
      <c r="A11" s="18">
        <v>902416606</v>
      </c>
      <c r="B11" s="17" t="s">
        <v>23</v>
      </c>
      <c r="C11" s="11">
        <v>94</v>
      </c>
      <c r="D11" s="11">
        <v>75</v>
      </c>
      <c r="E11" s="11">
        <v>80</v>
      </c>
      <c r="F11" s="11">
        <v>85</v>
      </c>
      <c r="G11" s="11">
        <v>97</v>
      </c>
      <c r="H11" s="11">
        <v>83</v>
      </c>
      <c r="I11" s="11">
        <v>87</v>
      </c>
      <c r="J11" s="11">
        <v>82</v>
      </c>
      <c r="K11" s="11">
        <f t="shared" si="0"/>
        <v>683</v>
      </c>
      <c r="L11" s="14">
        <f t="shared" si="2"/>
        <v>85.375</v>
      </c>
      <c r="M11" s="14">
        <f t="shared" si="3"/>
        <v>17.075</v>
      </c>
      <c r="N11" s="11">
        <v>15.5</v>
      </c>
      <c r="O11" s="11">
        <v>21</v>
      </c>
      <c r="P11" s="14">
        <v>14.5</v>
      </c>
      <c r="Q11" s="14">
        <f t="shared" si="1"/>
        <v>51</v>
      </c>
      <c r="R11" s="11">
        <v>16</v>
      </c>
      <c r="S11" s="14">
        <f t="shared" si="4"/>
        <v>84.075</v>
      </c>
      <c r="T11" s="15" t="str">
        <f>IF(S11&gt;=90,"A",IF(S11&gt;=65,"B",IF(S11&gt;=45,"C",IF(S11&gt;=35,"D",IF(S11&lt;35,"F")))))</f>
        <v>B</v>
      </c>
      <c r="U11" s="16"/>
    </row>
    <row r="12" spans="1:21" ht="15.75">
      <c r="A12" s="18">
        <v>902435615</v>
      </c>
      <c r="B12" s="13" t="s">
        <v>24</v>
      </c>
      <c r="C12" s="9">
        <v>76</v>
      </c>
      <c r="D12" s="9">
        <v>95</v>
      </c>
      <c r="E12" s="9">
        <v>85</v>
      </c>
      <c r="F12" s="9">
        <v>95</v>
      </c>
      <c r="G12" s="9">
        <v>100</v>
      </c>
      <c r="H12" s="9">
        <v>94</v>
      </c>
      <c r="I12" s="9">
        <v>98</v>
      </c>
      <c r="J12" s="9">
        <v>93</v>
      </c>
      <c r="K12" s="9">
        <f t="shared" si="0"/>
        <v>736</v>
      </c>
      <c r="L12" s="10">
        <f t="shared" si="2"/>
        <v>92</v>
      </c>
      <c r="M12" s="10">
        <f t="shared" si="3"/>
        <v>18.400000000000002</v>
      </c>
      <c r="N12" s="9">
        <v>13.75</v>
      </c>
      <c r="O12" s="9">
        <v>15.5</v>
      </c>
      <c r="P12" s="10">
        <v>10.5</v>
      </c>
      <c r="Q12" s="10">
        <f t="shared" si="1"/>
        <v>39.75</v>
      </c>
      <c r="R12" s="9">
        <v>13.5</v>
      </c>
      <c r="S12" s="10">
        <f t="shared" si="4"/>
        <v>71.65</v>
      </c>
      <c r="T12" s="12" t="str">
        <f>IF(S12&gt;=90,"A",IF(S12&gt;=65,"B",IF(S12&gt;=45,"C",IF(S12&gt;=35,"D",IF(S12&lt;35,"F")))))</f>
        <v>B</v>
      </c>
      <c r="U12" s="4"/>
    </row>
    <row r="13" spans="1:21" ht="18" customHeight="1">
      <c r="A13" s="18">
        <v>902511805</v>
      </c>
      <c r="B13" s="13" t="s">
        <v>25</v>
      </c>
      <c r="C13" s="9">
        <v>96</v>
      </c>
      <c r="D13" s="9">
        <v>98</v>
      </c>
      <c r="E13" s="9">
        <v>80</v>
      </c>
      <c r="F13" s="9">
        <v>85</v>
      </c>
      <c r="G13" s="9">
        <v>85</v>
      </c>
      <c r="H13" s="9">
        <v>90</v>
      </c>
      <c r="I13" s="9">
        <v>50</v>
      </c>
      <c r="J13" s="9">
        <v>90</v>
      </c>
      <c r="K13" s="9">
        <f t="shared" si="0"/>
        <v>674</v>
      </c>
      <c r="L13" s="10">
        <f t="shared" si="2"/>
        <v>84.25</v>
      </c>
      <c r="M13" s="10">
        <f t="shared" si="3"/>
        <v>16.85</v>
      </c>
      <c r="N13" s="9">
        <v>19.5</v>
      </c>
      <c r="O13" s="9">
        <v>19</v>
      </c>
      <c r="P13" s="10">
        <v>17.5</v>
      </c>
      <c r="Q13" s="10">
        <f t="shared" si="1"/>
        <v>56</v>
      </c>
      <c r="R13" s="9">
        <v>19</v>
      </c>
      <c r="S13" s="10">
        <f t="shared" si="4"/>
        <v>91.85</v>
      </c>
      <c r="T13" s="12" t="str">
        <f>IF(S13&gt;=90,"A",IF(S13&gt;=65,"B",IF(S13&gt;=45,"C",IF(S13&gt;=35,"D",IF(S13&lt;35,"F")))))</f>
        <v>A</v>
      </c>
      <c r="U13" s="4"/>
    </row>
    <row r="14" spans="1:21" ht="15.75">
      <c r="A14" s="18">
        <v>902126136</v>
      </c>
      <c r="B14" s="13" t="s">
        <v>56</v>
      </c>
      <c r="C14" s="9">
        <v>83</v>
      </c>
      <c r="D14" s="9">
        <v>80</v>
      </c>
      <c r="E14" s="9">
        <v>0</v>
      </c>
      <c r="F14" s="9">
        <v>0</v>
      </c>
      <c r="G14" s="9">
        <v>75</v>
      </c>
      <c r="H14" s="9">
        <v>50</v>
      </c>
      <c r="I14" s="9">
        <v>0</v>
      </c>
      <c r="J14" s="9">
        <v>40</v>
      </c>
      <c r="K14" s="9">
        <f t="shared" si="0"/>
        <v>328</v>
      </c>
      <c r="L14" s="10">
        <f t="shared" si="2"/>
        <v>41</v>
      </c>
      <c r="M14" s="10">
        <f t="shared" si="3"/>
        <v>8.200000000000001</v>
      </c>
      <c r="N14" s="9">
        <v>15.5</v>
      </c>
      <c r="O14" s="9">
        <v>12</v>
      </c>
      <c r="P14" s="10">
        <v>10</v>
      </c>
      <c r="Q14" s="10">
        <f t="shared" si="1"/>
        <v>37.5</v>
      </c>
      <c r="R14" s="9">
        <v>13</v>
      </c>
      <c r="S14" s="10">
        <f t="shared" si="4"/>
        <v>58.7</v>
      </c>
      <c r="T14" s="12" t="str">
        <f>IF(S14&gt;=90,"A",IF(S14&gt;=65,"B",IF(S14&gt;=45,"C",IF(S14&gt;=35,"D",IF(S14&lt;35,"F")))))</f>
        <v>C</v>
      </c>
      <c r="U14" s="4"/>
    </row>
    <row r="15" spans="1:21" ht="15.75">
      <c r="A15" s="18">
        <v>902499158</v>
      </c>
      <c r="B15" s="13" t="s">
        <v>26</v>
      </c>
      <c r="C15" s="9">
        <v>94</v>
      </c>
      <c r="D15" s="9">
        <v>100</v>
      </c>
      <c r="E15" s="9">
        <v>90</v>
      </c>
      <c r="F15" s="9">
        <v>90</v>
      </c>
      <c r="G15" s="9">
        <v>95</v>
      </c>
      <c r="H15" s="9">
        <v>100</v>
      </c>
      <c r="I15" s="9">
        <v>93</v>
      </c>
      <c r="J15" s="9">
        <v>88</v>
      </c>
      <c r="K15" s="9">
        <f t="shared" si="0"/>
        <v>750</v>
      </c>
      <c r="L15" s="10">
        <f t="shared" si="2"/>
        <v>93.75</v>
      </c>
      <c r="M15" s="10">
        <f t="shared" si="3"/>
        <v>18.75</v>
      </c>
      <c r="N15" s="9">
        <v>17</v>
      </c>
      <c r="O15" s="9">
        <v>19.5</v>
      </c>
      <c r="P15" s="10">
        <v>14</v>
      </c>
      <c r="Q15" s="10">
        <f t="shared" si="1"/>
        <v>50.5</v>
      </c>
      <c r="R15" s="9">
        <v>16</v>
      </c>
      <c r="S15" s="10">
        <f t="shared" si="4"/>
        <v>85.25</v>
      </c>
      <c r="T15" s="12" t="str">
        <f>IF(S15&gt;=90,"A",IF(S15&gt;=65,"B",IF(S15&gt;=45,"C",IF(S15&gt;=35,"D",IF(S15&lt;35,"F")))))</f>
        <v>B</v>
      </c>
      <c r="U15" s="4"/>
    </row>
    <row r="16" spans="1:21" ht="15.75">
      <c r="A16" s="18">
        <v>902404028</v>
      </c>
      <c r="B16" s="13" t="s">
        <v>27</v>
      </c>
      <c r="C16" s="9">
        <v>84</v>
      </c>
      <c r="D16" s="9">
        <v>83</v>
      </c>
      <c r="E16" s="9">
        <v>77</v>
      </c>
      <c r="F16" s="9">
        <v>0</v>
      </c>
      <c r="G16" s="9">
        <v>80</v>
      </c>
      <c r="H16" s="9">
        <v>81</v>
      </c>
      <c r="I16" s="9">
        <v>62</v>
      </c>
      <c r="J16" s="9">
        <v>55</v>
      </c>
      <c r="K16" s="9">
        <f t="shared" si="0"/>
        <v>522</v>
      </c>
      <c r="L16" s="10">
        <f t="shared" si="2"/>
        <v>65.25</v>
      </c>
      <c r="M16" s="10">
        <f t="shared" si="3"/>
        <v>13.05</v>
      </c>
      <c r="N16" s="9">
        <v>14</v>
      </c>
      <c r="O16" s="9">
        <v>9.5</v>
      </c>
      <c r="P16" s="10">
        <v>8</v>
      </c>
      <c r="Q16" s="10">
        <f t="shared" si="1"/>
        <v>31.5</v>
      </c>
      <c r="R16" s="9">
        <v>13.5</v>
      </c>
      <c r="S16" s="10">
        <f t="shared" si="4"/>
        <v>58.05</v>
      </c>
      <c r="T16" s="12" t="str">
        <f>IF(S16&gt;=90,"A",IF(S16&gt;=65,"B",IF(S16&gt;=45,"C",IF(S16&gt;=35,"D",IF(S16&lt;35,"F")))))</f>
        <v>C</v>
      </c>
      <c r="U16" s="4"/>
    </row>
    <row r="17" spans="1:21" ht="15.75">
      <c r="A17" s="18">
        <v>902472848</v>
      </c>
      <c r="B17" s="13" t="s">
        <v>28</v>
      </c>
      <c r="C17" s="9">
        <v>91</v>
      </c>
      <c r="D17" s="9">
        <v>85</v>
      </c>
      <c r="E17" s="9">
        <v>0</v>
      </c>
      <c r="F17" s="9">
        <v>70</v>
      </c>
      <c r="G17" s="9">
        <v>75</v>
      </c>
      <c r="H17" s="9">
        <v>85</v>
      </c>
      <c r="I17" s="9">
        <v>30</v>
      </c>
      <c r="J17" s="9">
        <v>100</v>
      </c>
      <c r="K17" s="9">
        <f t="shared" si="0"/>
        <v>536</v>
      </c>
      <c r="L17" s="10">
        <f t="shared" si="2"/>
        <v>67</v>
      </c>
      <c r="M17" s="10">
        <f t="shared" si="3"/>
        <v>13.4</v>
      </c>
      <c r="N17" s="9">
        <v>17</v>
      </c>
      <c r="O17" s="9">
        <v>12.5</v>
      </c>
      <c r="P17" s="10">
        <v>13</v>
      </c>
      <c r="Q17" s="10">
        <f t="shared" si="1"/>
        <v>42.5</v>
      </c>
      <c r="R17" s="9">
        <v>16.5</v>
      </c>
      <c r="S17" s="10">
        <f t="shared" si="4"/>
        <v>72.4</v>
      </c>
      <c r="T17" s="12" t="str">
        <f>IF(S17&gt;=90,"A",IF(S17&gt;=65,"B",IF(S17&gt;=45,"C",IF(S17&gt;=35,"D",IF(S17&lt;35,"F")))))</f>
        <v>B</v>
      </c>
      <c r="U17" s="4"/>
    </row>
    <row r="18" spans="1:21" ht="15.75">
      <c r="A18" s="18">
        <v>902427491</v>
      </c>
      <c r="B18" s="13" t="s">
        <v>29</v>
      </c>
      <c r="C18" s="9">
        <v>93</v>
      </c>
      <c r="D18" s="9">
        <v>55</v>
      </c>
      <c r="E18" s="9">
        <v>89</v>
      </c>
      <c r="F18" s="9">
        <v>0</v>
      </c>
      <c r="G18" s="9">
        <v>100</v>
      </c>
      <c r="H18" s="9">
        <v>89</v>
      </c>
      <c r="I18" s="9">
        <v>67</v>
      </c>
      <c r="J18" s="9">
        <v>67</v>
      </c>
      <c r="K18" s="9">
        <f t="shared" si="0"/>
        <v>560</v>
      </c>
      <c r="L18" s="10">
        <f t="shared" si="2"/>
        <v>70</v>
      </c>
      <c r="M18" s="10">
        <f t="shared" si="3"/>
        <v>14</v>
      </c>
      <c r="N18" s="9">
        <v>18</v>
      </c>
      <c r="O18" s="9">
        <v>16.5</v>
      </c>
      <c r="P18" s="10">
        <v>17</v>
      </c>
      <c r="Q18" s="10">
        <f t="shared" si="1"/>
        <v>51.5</v>
      </c>
      <c r="R18" s="9">
        <v>15.5</v>
      </c>
      <c r="S18" s="10">
        <f t="shared" si="4"/>
        <v>81</v>
      </c>
      <c r="T18" s="12" t="str">
        <f>IF(S18&gt;=90,"A",IF(S18&gt;=65,"B",IF(S18&gt;=45,"C",IF(S18&gt;=35,"D",IF(S18&lt;35,"F")))))</f>
        <v>B</v>
      </c>
      <c r="U18" s="4"/>
    </row>
    <row r="19" spans="1:21" ht="15.75">
      <c r="A19" s="18">
        <v>902443729</v>
      </c>
      <c r="B19" s="13" t="s">
        <v>30</v>
      </c>
      <c r="C19" s="9">
        <v>100</v>
      </c>
      <c r="D19" s="9">
        <v>100</v>
      </c>
      <c r="E19" s="9">
        <v>35</v>
      </c>
      <c r="F19" s="9">
        <v>75</v>
      </c>
      <c r="G19" s="9">
        <v>96</v>
      </c>
      <c r="H19" s="9">
        <v>88</v>
      </c>
      <c r="I19" s="9">
        <v>89</v>
      </c>
      <c r="J19" s="9">
        <v>80</v>
      </c>
      <c r="K19" s="9">
        <f t="shared" si="0"/>
        <v>663</v>
      </c>
      <c r="L19" s="10">
        <f t="shared" si="2"/>
        <v>82.875</v>
      </c>
      <c r="M19" s="10">
        <f t="shared" si="3"/>
        <v>16.575</v>
      </c>
      <c r="N19" s="9">
        <v>17</v>
      </c>
      <c r="O19" s="9">
        <v>20</v>
      </c>
      <c r="P19" s="10">
        <v>14.5</v>
      </c>
      <c r="Q19" s="10">
        <f t="shared" si="1"/>
        <v>51.5</v>
      </c>
      <c r="R19" s="9">
        <v>0</v>
      </c>
      <c r="S19" s="10">
        <f t="shared" si="4"/>
        <v>68.075</v>
      </c>
      <c r="T19" s="12" t="str">
        <f>IF(S19&gt;=90,"A",IF(S19&gt;=65,"B",IF(S19&gt;=45,"C",IF(S19&gt;=35,"D",IF(S19&lt;35,"F")))))</f>
        <v>B</v>
      </c>
      <c r="U19" s="4"/>
    </row>
    <row r="20" spans="1:21" ht="14.25" customHeight="1">
      <c r="A20" s="18">
        <v>902502803</v>
      </c>
      <c r="B20" s="13" t="s">
        <v>57</v>
      </c>
      <c r="C20" s="9">
        <v>78</v>
      </c>
      <c r="D20" s="9">
        <v>60</v>
      </c>
      <c r="E20" s="9">
        <v>82</v>
      </c>
      <c r="F20" s="9">
        <v>90</v>
      </c>
      <c r="G20" s="9">
        <v>92</v>
      </c>
      <c r="H20" s="9">
        <v>85</v>
      </c>
      <c r="I20" s="9">
        <v>0</v>
      </c>
      <c r="J20" s="9">
        <v>62</v>
      </c>
      <c r="K20" s="9">
        <f t="shared" si="0"/>
        <v>549</v>
      </c>
      <c r="L20" s="10">
        <f t="shared" si="2"/>
        <v>68.625</v>
      </c>
      <c r="M20" s="10">
        <f t="shared" si="3"/>
        <v>13.725000000000001</v>
      </c>
      <c r="N20" s="9">
        <v>10.5</v>
      </c>
      <c r="O20" s="9">
        <v>16.5</v>
      </c>
      <c r="P20" s="10">
        <v>9.5</v>
      </c>
      <c r="Q20" s="10">
        <f t="shared" si="1"/>
        <v>36.5</v>
      </c>
      <c r="R20" s="9">
        <v>10</v>
      </c>
      <c r="S20" s="10">
        <f t="shared" si="4"/>
        <v>60.225</v>
      </c>
      <c r="T20" s="12" t="str">
        <f>IF(S20&gt;=90,"A",IF(S20&gt;=65,"B",IF(S20&gt;=45,"C",IF(S20&gt;=35,"D",IF(S20&lt;35,"F")))))</f>
        <v>C</v>
      </c>
      <c r="U20" s="4"/>
    </row>
    <row r="21" spans="1:21" ht="15.75">
      <c r="A21" s="18">
        <v>902405261</v>
      </c>
      <c r="B21" s="13" t="s">
        <v>51</v>
      </c>
      <c r="C21" s="9">
        <v>57</v>
      </c>
      <c r="D21" s="9">
        <v>55</v>
      </c>
      <c r="E21" s="9">
        <v>35</v>
      </c>
      <c r="F21" s="9">
        <v>65</v>
      </c>
      <c r="G21" s="9">
        <v>75</v>
      </c>
      <c r="H21" s="9">
        <v>50</v>
      </c>
      <c r="I21" s="9">
        <v>32</v>
      </c>
      <c r="J21" s="9">
        <v>40</v>
      </c>
      <c r="K21" s="9">
        <f t="shared" si="0"/>
        <v>409</v>
      </c>
      <c r="L21" s="10">
        <f t="shared" si="2"/>
        <v>51.125</v>
      </c>
      <c r="M21" s="10">
        <f t="shared" si="3"/>
        <v>10.225000000000001</v>
      </c>
      <c r="N21" s="9">
        <v>4</v>
      </c>
      <c r="O21" s="9">
        <v>5</v>
      </c>
      <c r="P21" s="10">
        <v>11</v>
      </c>
      <c r="Q21" s="10">
        <f t="shared" si="1"/>
        <v>20</v>
      </c>
      <c r="R21" s="9">
        <v>14.8</v>
      </c>
      <c r="S21" s="10">
        <f>SUM(M21,Q21,R21)</f>
        <v>45.025000000000006</v>
      </c>
      <c r="T21" s="12" t="str">
        <f>IF(S21&gt;=90,"A",IF(S21&gt;=65,"B",IF(S21&gt;=45,"C",IF(S21&gt;=35,"D",IF(S21&lt;35,"F")))))</f>
        <v>C</v>
      </c>
      <c r="U21" s="4"/>
    </row>
    <row r="22" spans="1:21" ht="18" customHeight="1">
      <c r="A22" s="18">
        <v>902628690</v>
      </c>
      <c r="B22" s="13" t="s">
        <v>52</v>
      </c>
      <c r="C22" s="9">
        <v>92</v>
      </c>
      <c r="D22" s="9">
        <v>90</v>
      </c>
      <c r="E22" s="9">
        <v>35</v>
      </c>
      <c r="F22" s="9">
        <v>85</v>
      </c>
      <c r="G22" s="9">
        <v>96</v>
      </c>
      <c r="H22" s="9">
        <v>93</v>
      </c>
      <c r="I22" s="9">
        <v>100</v>
      </c>
      <c r="J22" s="9">
        <v>87</v>
      </c>
      <c r="K22" s="9">
        <f t="shared" si="0"/>
        <v>678</v>
      </c>
      <c r="L22" s="10">
        <f t="shared" si="2"/>
        <v>84.75</v>
      </c>
      <c r="M22" s="10">
        <f t="shared" si="3"/>
        <v>16.95</v>
      </c>
      <c r="N22" s="9">
        <v>12.5</v>
      </c>
      <c r="O22" s="9">
        <v>11.5</v>
      </c>
      <c r="P22" s="10">
        <v>10.5</v>
      </c>
      <c r="Q22" s="10">
        <f t="shared" si="1"/>
        <v>34.5</v>
      </c>
      <c r="R22" s="9">
        <v>13.6</v>
      </c>
      <c r="S22" s="10">
        <f t="shared" si="4"/>
        <v>65.05</v>
      </c>
      <c r="T22" s="12" t="str">
        <f>IF(S22&gt;=90,"A",IF(S22&gt;=65,"B",IF(S22&gt;=45,"C",IF(S22&gt;=35,"D",IF(S22&lt;35,"F")))))</f>
        <v>B</v>
      </c>
      <c r="U22" s="4"/>
    </row>
    <row r="23" spans="1:21" ht="17.25" customHeight="1">
      <c r="A23" s="18">
        <v>902428390</v>
      </c>
      <c r="B23" s="13" t="s">
        <v>31</v>
      </c>
      <c r="C23" s="9">
        <v>87</v>
      </c>
      <c r="D23" s="9">
        <v>96</v>
      </c>
      <c r="E23" s="9">
        <v>86</v>
      </c>
      <c r="F23" s="9">
        <v>90</v>
      </c>
      <c r="G23" s="9">
        <v>95</v>
      </c>
      <c r="H23" s="9">
        <v>85</v>
      </c>
      <c r="I23" s="9">
        <v>90</v>
      </c>
      <c r="J23" s="9">
        <v>45</v>
      </c>
      <c r="K23" s="9">
        <f t="shared" si="0"/>
        <v>674</v>
      </c>
      <c r="L23" s="10">
        <f t="shared" si="2"/>
        <v>84.25</v>
      </c>
      <c r="M23" s="10">
        <f t="shared" si="3"/>
        <v>16.85</v>
      </c>
      <c r="N23" s="9">
        <v>14</v>
      </c>
      <c r="O23" s="9">
        <v>18.5</v>
      </c>
      <c r="P23" s="10">
        <v>14</v>
      </c>
      <c r="Q23" s="10">
        <f t="shared" si="1"/>
        <v>46.5</v>
      </c>
      <c r="R23" s="9">
        <v>15</v>
      </c>
      <c r="S23" s="10">
        <f t="shared" si="4"/>
        <v>78.35</v>
      </c>
      <c r="T23" s="12" t="str">
        <f>IF(S23&gt;=90,"A",IF(S23&gt;=65,"B",IF(S23&gt;=45,"C",IF(S23&gt;=35,"D",IF(S23&lt;35,"F")))))</f>
        <v>B</v>
      </c>
      <c r="U23" s="4"/>
    </row>
    <row r="24" spans="1:21" ht="15.75">
      <c r="A24" s="18">
        <v>902477187</v>
      </c>
      <c r="B24" s="13" t="s">
        <v>32</v>
      </c>
      <c r="C24" s="9">
        <v>78</v>
      </c>
      <c r="D24" s="9">
        <v>65</v>
      </c>
      <c r="E24" s="9">
        <v>70</v>
      </c>
      <c r="F24" s="9">
        <v>90</v>
      </c>
      <c r="G24" s="9">
        <v>80</v>
      </c>
      <c r="H24" s="9">
        <v>83</v>
      </c>
      <c r="I24" s="9">
        <v>60</v>
      </c>
      <c r="J24" s="9">
        <v>72</v>
      </c>
      <c r="K24" s="9">
        <f t="shared" si="0"/>
        <v>598</v>
      </c>
      <c r="L24" s="10">
        <f t="shared" si="2"/>
        <v>74.75</v>
      </c>
      <c r="M24" s="10">
        <f t="shared" si="3"/>
        <v>14.950000000000001</v>
      </c>
      <c r="N24" s="9">
        <v>14</v>
      </c>
      <c r="O24" s="9">
        <v>9.5</v>
      </c>
      <c r="P24" s="10">
        <v>17</v>
      </c>
      <c r="Q24" s="10">
        <f t="shared" si="1"/>
        <v>40.5</v>
      </c>
      <c r="R24" s="9">
        <v>18</v>
      </c>
      <c r="S24" s="10">
        <f t="shared" si="4"/>
        <v>73.45</v>
      </c>
      <c r="T24" s="12" t="str">
        <f>IF(S24&gt;=90,"A",IF(S24&gt;=65,"B",IF(S24&gt;=45,"C",IF(S24&gt;=35,"D",IF(S24&lt;35,"F")))))</f>
        <v>B</v>
      </c>
      <c r="U24" s="4"/>
    </row>
    <row r="25" spans="1:21" ht="15.75">
      <c r="A25" s="18">
        <v>902434660</v>
      </c>
      <c r="B25" s="13" t="s">
        <v>33</v>
      </c>
      <c r="C25" s="9">
        <v>94</v>
      </c>
      <c r="D25" s="9">
        <v>80</v>
      </c>
      <c r="E25" s="9">
        <v>77</v>
      </c>
      <c r="F25" s="9">
        <v>90</v>
      </c>
      <c r="G25" s="9">
        <v>77</v>
      </c>
      <c r="H25" s="9">
        <v>83</v>
      </c>
      <c r="I25" s="9">
        <v>55</v>
      </c>
      <c r="J25" s="9">
        <v>76</v>
      </c>
      <c r="K25" s="9">
        <f t="shared" si="0"/>
        <v>632</v>
      </c>
      <c r="L25" s="10">
        <f t="shared" si="2"/>
        <v>79</v>
      </c>
      <c r="M25" s="10">
        <f t="shared" si="3"/>
        <v>15.8</v>
      </c>
      <c r="N25" s="9">
        <v>14.5</v>
      </c>
      <c r="O25" s="9">
        <v>14.5</v>
      </c>
      <c r="P25" s="10">
        <v>12.5</v>
      </c>
      <c r="Q25" s="10">
        <f t="shared" si="1"/>
        <v>41.5</v>
      </c>
      <c r="R25" s="9">
        <v>8.5</v>
      </c>
      <c r="S25" s="10">
        <f t="shared" si="4"/>
        <v>65.8</v>
      </c>
      <c r="T25" s="12" t="str">
        <f>IF(S25&gt;=90,"A",IF(S25&gt;=65,"B",IF(S25&gt;=45,"C",IF(S25&gt;=35,"D",IF(S25&lt;35,"F")))))</f>
        <v>B</v>
      </c>
      <c r="U25" s="4"/>
    </row>
    <row r="26" spans="1:21" ht="18" customHeight="1">
      <c r="A26" s="18">
        <v>902522520</v>
      </c>
      <c r="B26" s="13" t="s">
        <v>34</v>
      </c>
      <c r="C26" s="9">
        <v>97</v>
      </c>
      <c r="D26" s="9">
        <v>100</v>
      </c>
      <c r="E26" s="9">
        <v>95</v>
      </c>
      <c r="F26" s="9">
        <v>100</v>
      </c>
      <c r="G26" s="9">
        <v>95</v>
      </c>
      <c r="H26" s="9">
        <v>100</v>
      </c>
      <c r="I26" s="9">
        <v>100</v>
      </c>
      <c r="J26" s="9">
        <v>95</v>
      </c>
      <c r="K26" s="9">
        <f t="shared" si="0"/>
        <v>782</v>
      </c>
      <c r="L26" s="10">
        <f t="shared" si="2"/>
        <v>97.75</v>
      </c>
      <c r="M26" s="10">
        <f t="shared" si="3"/>
        <v>19.55</v>
      </c>
      <c r="N26" s="9">
        <v>20.5</v>
      </c>
      <c r="O26" s="9">
        <v>20.5</v>
      </c>
      <c r="P26" s="10">
        <v>17.5</v>
      </c>
      <c r="Q26" s="10">
        <f t="shared" si="1"/>
        <v>58.5</v>
      </c>
      <c r="R26" s="9">
        <v>19.5</v>
      </c>
      <c r="S26" s="10">
        <f t="shared" si="4"/>
        <v>97.55</v>
      </c>
      <c r="T26" s="12" t="str">
        <f>IF(S26&gt;=90,"A",IF(S26&gt;=65,"B",IF(S26&gt;=45,"C",IF(S26&gt;=35,"D",IF(S26&lt;35,"F")))))</f>
        <v>A</v>
      </c>
      <c r="U26" s="4"/>
    </row>
    <row r="27" spans="1:21" ht="15.75">
      <c r="A27" s="18">
        <v>902169414</v>
      </c>
      <c r="B27" s="13" t="s">
        <v>35</v>
      </c>
      <c r="C27" s="9">
        <v>70</v>
      </c>
      <c r="D27" s="9">
        <v>75</v>
      </c>
      <c r="E27" s="9">
        <v>55</v>
      </c>
      <c r="F27" s="9">
        <v>90</v>
      </c>
      <c r="G27" s="9">
        <v>75</v>
      </c>
      <c r="H27" s="9">
        <v>50</v>
      </c>
      <c r="I27" s="9">
        <v>83</v>
      </c>
      <c r="J27" s="9">
        <v>82</v>
      </c>
      <c r="K27" s="9">
        <f t="shared" si="0"/>
        <v>580</v>
      </c>
      <c r="L27" s="10">
        <f t="shared" si="2"/>
        <v>72.5</v>
      </c>
      <c r="M27" s="10">
        <f t="shared" si="3"/>
        <v>14.5</v>
      </c>
      <c r="N27" s="9">
        <v>9.5</v>
      </c>
      <c r="O27" s="9">
        <v>13.5</v>
      </c>
      <c r="P27" s="10">
        <v>11</v>
      </c>
      <c r="Q27" s="10">
        <f t="shared" si="1"/>
        <v>34</v>
      </c>
      <c r="R27" s="9">
        <v>12.5</v>
      </c>
      <c r="S27" s="10">
        <f t="shared" si="4"/>
        <v>61</v>
      </c>
      <c r="T27" s="12" t="str">
        <f>IF(S27&gt;=90,"A",IF(S27&gt;=65,"B",IF(S27&gt;=45,"C",IF(S27&gt;=35,"D",IF(S27&lt;35,"F")))))</f>
        <v>C</v>
      </c>
      <c r="U27" s="4"/>
    </row>
    <row r="28" spans="1:21" ht="15.75">
      <c r="A28" s="18">
        <v>902479797</v>
      </c>
      <c r="B28" s="13" t="s">
        <v>36</v>
      </c>
      <c r="C28" s="9">
        <v>100</v>
      </c>
      <c r="D28" s="9">
        <v>90</v>
      </c>
      <c r="E28" s="9">
        <v>85</v>
      </c>
      <c r="F28" s="9">
        <v>95</v>
      </c>
      <c r="G28" s="9">
        <v>90</v>
      </c>
      <c r="H28" s="9">
        <v>93</v>
      </c>
      <c r="I28" s="9">
        <v>90</v>
      </c>
      <c r="J28" s="9">
        <v>97</v>
      </c>
      <c r="K28" s="9">
        <f t="shared" si="0"/>
        <v>740</v>
      </c>
      <c r="L28" s="10">
        <f t="shared" si="2"/>
        <v>92.5</v>
      </c>
      <c r="M28" s="10">
        <f t="shared" si="3"/>
        <v>18.5</v>
      </c>
      <c r="N28" s="9">
        <v>20.5</v>
      </c>
      <c r="O28" s="11">
        <v>19.5</v>
      </c>
      <c r="P28" s="10">
        <v>18</v>
      </c>
      <c r="Q28" s="10">
        <f t="shared" si="1"/>
        <v>58</v>
      </c>
      <c r="R28" s="9">
        <v>15.5</v>
      </c>
      <c r="S28" s="10">
        <f t="shared" si="4"/>
        <v>92</v>
      </c>
      <c r="T28" s="12" t="str">
        <f>IF(S28&gt;=90,"A",IF(S28&gt;=65,"B",IF(S28&gt;=45,"C",IF(S28&gt;=35,"D",IF(S28&lt;35,"F")))))</f>
        <v>A</v>
      </c>
      <c r="U28" s="4"/>
    </row>
    <row r="29" spans="1:21" ht="15.75">
      <c r="A29" s="18">
        <v>902171806</v>
      </c>
      <c r="B29" s="13" t="s">
        <v>37</v>
      </c>
      <c r="C29" s="9">
        <v>57</v>
      </c>
      <c r="D29" s="9">
        <v>75</v>
      </c>
      <c r="E29" s="9">
        <v>84</v>
      </c>
      <c r="F29" s="9">
        <v>75</v>
      </c>
      <c r="G29" s="9">
        <v>92</v>
      </c>
      <c r="H29" s="9">
        <v>80</v>
      </c>
      <c r="I29" s="9">
        <v>86</v>
      </c>
      <c r="J29" s="9">
        <v>95</v>
      </c>
      <c r="K29" s="9">
        <f t="shared" si="0"/>
        <v>644</v>
      </c>
      <c r="L29" s="10">
        <f t="shared" si="2"/>
        <v>80.5</v>
      </c>
      <c r="M29" s="10">
        <f t="shared" si="3"/>
        <v>16.1</v>
      </c>
      <c r="N29" s="9">
        <v>13.5</v>
      </c>
      <c r="O29" s="9">
        <v>16.5</v>
      </c>
      <c r="P29" s="10">
        <v>11</v>
      </c>
      <c r="Q29" s="10">
        <f t="shared" si="1"/>
        <v>41</v>
      </c>
      <c r="R29" s="9">
        <v>16</v>
      </c>
      <c r="S29" s="10">
        <f t="shared" si="4"/>
        <v>73.1</v>
      </c>
      <c r="T29" s="12" t="str">
        <f>IF(S29&gt;=90,"A",IF(S29&gt;=65,"B",IF(S29&gt;=45,"C",IF(S29&gt;=35,"D",IF(S29&lt;35,"F")))))</f>
        <v>B</v>
      </c>
      <c r="U29" s="4"/>
    </row>
    <row r="30" spans="1:21" ht="15.75">
      <c r="A30" s="18">
        <v>902494970</v>
      </c>
      <c r="B30" s="13" t="s">
        <v>38</v>
      </c>
      <c r="C30" s="9">
        <v>95</v>
      </c>
      <c r="D30" s="9">
        <v>100</v>
      </c>
      <c r="E30" s="9">
        <v>90</v>
      </c>
      <c r="F30" s="9">
        <v>90</v>
      </c>
      <c r="G30" s="9">
        <v>95</v>
      </c>
      <c r="H30" s="9">
        <v>85</v>
      </c>
      <c r="I30" s="9">
        <v>100</v>
      </c>
      <c r="J30" s="9">
        <v>90</v>
      </c>
      <c r="K30" s="9">
        <f t="shared" si="0"/>
        <v>745</v>
      </c>
      <c r="L30" s="10">
        <f t="shared" si="2"/>
        <v>93.125</v>
      </c>
      <c r="M30" s="10">
        <f t="shared" si="3"/>
        <v>18.625</v>
      </c>
      <c r="N30" s="9">
        <v>20.5</v>
      </c>
      <c r="O30" s="9">
        <v>19</v>
      </c>
      <c r="P30" s="10">
        <v>21</v>
      </c>
      <c r="Q30" s="10">
        <f t="shared" si="1"/>
        <v>60.5</v>
      </c>
      <c r="R30" s="9">
        <v>14.3</v>
      </c>
      <c r="S30" s="10">
        <f t="shared" si="4"/>
        <v>93.425</v>
      </c>
      <c r="T30" s="12" t="str">
        <f>IF(S30&gt;=90,"A",IF(S30&gt;=65,"B",IF(S30&gt;=45,"C",IF(S30&gt;=35,"D",IF(S30&lt;35,"F")))))</f>
        <v>A</v>
      </c>
      <c r="U30" s="4"/>
    </row>
    <row r="31" spans="1:21" s="6" customFormat="1" ht="16.5" customHeight="1">
      <c r="A31" s="18">
        <v>902425748</v>
      </c>
      <c r="B31" s="17" t="s">
        <v>39</v>
      </c>
      <c r="C31" s="11">
        <v>95</v>
      </c>
      <c r="D31" s="11">
        <v>95</v>
      </c>
      <c r="E31" s="11">
        <v>70</v>
      </c>
      <c r="F31" s="11">
        <v>95</v>
      </c>
      <c r="G31" s="11">
        <v>100</v>
      </c>
      <c r="H31" s="11">
        <v>93</v>
      </c>
      <c r="I31" s="11">
        <v>100</v>
      </c>
      <c r="J31" s="11">
        <v>88</v>
      </c>
      <c r="K31" s="11">
        <f t="shared" si="0"/>
        <v>736</v>
      </c>
      <c r="L31" s="14">
        <f t="shared" si="2"/>
        <v>92</v>
      </c>
      <c r="M31" s="14">
        <f t="shared" si="3"/>
        <v>18.400000000000002</v>
      </c>
      <c r="N31" s="11">
        <v>14</v>
      </c>
      <c r="O31" s="11">
        <v>20.5</v>
      </c>
      <c r="P31" s="14">
        <v>14</v>
      </c>
      <c r="Q31" s="14">
        <f t="shared" si="1"/>
        <v>48.5</v>
      </c>
      <c r="R31" s="11">
        <v>9</v>
      </c>
      <c r="S31" s="14">
        <f t="shared" si="4"/>
        <v>75.9</v>
      </c>
      <c r="T31" s="15" t="str">
        <f>IF(S31&gt;=90,"A",IF(S31&gt;=65,"B",IF(S31&gt;=45,"C",IF(S31&gt;=35,"D",IF(S31&lt;35,"F")))))</f>
        <v>B</v>
      </c>
      <c r="U31" s="16"/>
    </row>
    <row r="32" spans="1:21" s="6" customFormat="1" ht="15.75">
      <c r="A32" s="18">
        <v>902507404</v>
      </c>
      <c r="B32" s="17" t="s">
        <v>40</v>
      </c>
      <c r="C32" s="11">
        <v>97</v>
      </c>
      <c r="D32" s="11">
        <v>100</v>
      </c>
      <c r="E32" s="11">
        <v>89</v>
      </c>
      <c r="F32" s="11">
        <v>100</v>
      </c>
      <c r="G32" s="11">
        <v>97</v>
      </c>
      <c r="H32" s="11">
        <v>93</v>
      </c>
      <c r="I32" s="11">
        <v>87</v>
      </c>
      <c r="J32" s="11">
        <v>83</v>
      </c>
      <c r="K32" s="11">
        <f t="shared" si="0"/>
        <v>746</v>
      </c>
      <c r="L32" s="14">
        <f t="shared" si="2"/>
        <v>93.25</v>
      </c>
      <c r="M32" s="14">
        <f t="shared" si="3"/>
        <v>18.650000000000002</v>
      </c>
      <c r="N32" s="11">
        <v>18.5</v>
      </c>
      <c r="O32" s="11">
        <v>19.5</v>
      </c>
      <c r="P32" s="14">
        <v>18</v>
      </c>
      <c r="Q32" s="14">
        <f t="shared" si="1"/>
        <v>56</v>
      </c>
      <c r="R32" s="11">
        <v>21</v>
      </c>
      <c r="S32" s="14">
        <f t="shared" si="4"/>
        <v>95.65</v>
      </c>
      <c r="T32" s="15" t="str">
        <f>IF(S32&gt;=90,"A",IF(S32&gt;=65,"B",IF(S32&gt;=45,"C",IF(S32&gt;=35,"D",IF(S32&lt;35,"F")))))</f>
        <v>A</v>
      </c>
      <c r="U32" s="16"/>
    </row>
    <row r="33" spans="1:21" s="6" customFormat="1" ht="15.75">
      <c r="A33" s="18">
        <v>902131278</v>
      </c>
      <c r="B33" s="17" t="s">
        <v>58</v>
      </c>
      <c r="C33" s="11">
        <v>73</v>
      </c>
      <c r="D33" s="11">
        <v>70</v>
      </c>
      <c r="E33" s="11">
        <v>60</v>
      </c>
      <c r="F33" s="11">
        <v>65</v>
      </c>
      <c r="G33" s="11">
        <v>80</v>
      </c>
      <c r="H33" s="11">
        <v>81</v>
      </c>
      <c r="I33" s="11">
        <v>72</v>
      </c>
      <c r="J33" s="11">
        <v>78</v>
      </c>
      <c r="K33" s="11">
        <f t="shared" si="0"/>
        <v>579</v>
      </c>
      <c r="L33" s="14">
        <f t="shared" si="2"/>
        <v>72.375</v>
      </c>
      <c r="M33" s="14">
        <f t="shared" si="3"/>
        <v>14.475000000000001</v>
      </c>
      <c r="N33" s="11">
        <v>9</v>
      </c>
      <c r="O33" s="11">
        <v>11</v>
      </c>
      <c r="P33" s="14">
        <v>8</v>
      </c>
      <c r="Q33" s="14">
        <f t="shared" si="1"/>
        <v>28</v>
      </c>
      <c r="R33" s="11">
        <v>11.75</v>
      </c>
      <c r="S33" s="14">
        <f t="shared" si="4"/>
        <v>54.225</v>
      </c>
      <c r="T33" s="15" t="str">
        <f>IF(S33&gt;=90,"A",IF(S33&gt;=65,"B",IF(S33&gt;=45,"C",IF(S33&gt;=35,"D",IF(S33&lt;35,"F")))))</f>
        <v>C</v>
      </c>
      <c r="U33" s="16"/>
    </row>
    <row r="34" spans="1:21" ht="15.75">
      <c r="A34" s="18">
        <v>902401791</v>
      </c>
      <c r="B34" s="13" t="s">
        <v>41</v>
      </c>
      <c r="C34" s="9">
        <v>57</v>
      </c>
      <c r="D34" s="9">
        <v>55</v>
      </c>
      <c r="E34" s="9">
        <v>67</v>
      </c>
      <c r="F34" s="9">
        <v>65</v>
      </c>
      <c r="G34" s="9">
        <v>90</v>
      </c>
      <c r="H34" s="9">
        <v>80</v>
      </c>
      <c r="I34" s="9">
        <v>30</v>
      </c>
      <c r="J34" s="9">
        <v>50</v>
      </c>
      <c r="K34" s="9">
        <f>SUM(C34:J34)</f>
        <v>494</v>
      </c>
      <c r="L34" s="10">
        <f t="shared" si="2"/>
        <v>61.75</v>
      </c>
      <c r="M34" s="10">
        <f t="shared" si="3"/>
        <v>12.350000000000001</v>
      </c>
      <c r="N34" s="9">
        <v>15</v>
      </c>
      <c r="O34" s="9">
        <v>17.5</v>
      </c>
      <c r="P34" s="10">
        <v>10.5</v>
      </c>
      <c r="Q34" s="10">
        <f t="shared" si="1"/>
        <v>43</v>
      </c>
      <c r="R34" s="9">
        <v>16.5</v>
      </c>
      <c r="S34" s="10">
        <f t="shared" si="4"/>
        <v>71.85</v>
      </c>
      <c r="T34" s="12" t="str">
        <f>IF(S34&gt;=90,"A",IF(S34&gt;=65,"B",IF(S34&gt;=45,"C",IF(S34&gt;=35,"D",IF(S34&lt;35,"F")))))</f>
        <v>B</v>
      </c>
      <c r="U34" s="4"/>
    </row>
    <row r="35" spans="1:21" s="6" customFormat="1" ht="17.25" customHeight="1">
      <c r="A35" s="18">
        <v>902537164</v>
      </c>
      <c r="B35" s="17" t="s">
        <v>42</v>
      </c>
      <c r="C35" s="11">
        <v>89</v>
      </c>
      <c r="D35" s="11">
        <v>100</v>
      </c>
      <c r="E35" s="11">
        <v>97</v>
      </c>
      <c r="F35" s="11">
        <v>90</v>
      </c>
      <c r="G35" s="11">
        <v>92</v>
      </c>
      <c r="H35" s="11">
        <v>99</v>
      </c>
      <c r="I35" s="11">
        <v>94</v>
      </c>
      <c r="J35" s="11">
        <v>95</v>
      </c>
      <c r="K35" s="11">
        <f>SUM(C35:J35)</f>
        <v>756</v>
      </c>
      <c r="L35" s="14">
        <f t="shared" si="2"/>
        <v>94.5</v>
      </c>
      <c r="M35" s="14">
        <f t="shared" si="3"/>
        <v>18.900000000000002</v>
      </c>
      <c r="N35" s="11">
        <v>16.5</v>
      </c>
      <c r="O35" s="11">
        <v>17</v>
      </c>
      <c r="P35" s="14">
        <v>19</v>
      </c>
      <c r="Q35" s="14">
        <f t="shared" si="1"/>
        <v>52.5</v>
      </c>
      <c r="R35" s="11">
        <v>20</v>
      </c>
      <c r="S35" s="14">
        <f t="shared" si="4"/>
        <v>91.4</v>
      </c>
      <c r="T35" s="15" t="str">
        <f>IF(S35&gt;=90,"A",IF(S35&gt;=65,"B",IF(S35&gt;=45,"C",IF(S35&gt;=35,"D",IF(S35&lt;35,"F")))))</f>
        <v>A</v>
      </c>
      <c r="U35" s="16"/>
    </row>
    <row r="36" spans="2:21" ht="15.75">
      <c r="B36" s="4"/>
      <c r="L36" s="10"/>
      <c r="M36" s="10"/>
      <c r="P36" s="10"/>
      <c r="Q36" s="10"/>
      <c r="S36" s="10"/>
      <c r="U36" s="4"/>
    </row>
    <row r="37" spans="2:21" ht="15.75">
      <c r="B37" s="4" t="s">
        <v>43</v>
      </c>
      <c r="C37" s="9">
        <f aca="true" t="shared" si="5" ref="C37:M37">AVERAGE(C2:C35)</f>
        <v>86.6470588235294</v>
      </c>
      <c r="D37" s="9">
        <f t="shared" si="5"/>
        <v>84.47058823529412</v>
      </c>
      <c r="E37" s="9">
        <f t="shared" si="5"/>
        <v>72.8529411764706</v>
      </c>
      <c r="F37" s="9">
        <f t="shared" si="5"/>
        <v>76.76470588235294</v>
      </c>
      <c r="G37" s="9">
        <f t="shared" si="5"/>
        <v>90.73529411764706</v>
      </c>
      <c r="H37" s="9">
        <f t="shared" si="5"/>
        <v>84.97058823529412</v>
      </c>
      <c r="I37" s="9">
        <f>AVERAGE(I2:I35)</f>
        <v>72.29411764705883</v>
      </c>
      <c r="J37" s="9">
        <f t="shared" si="5"/>
        <v>79.44117647058823</v>
      </c>
      <c r="K37" s="9">
        <f t="shared" si="5"/>
        <v>648.1764705882352</v>
      </c>
      <c r="L37" s="10">
        <f t="shared" si="5"/>
        <v>81.0220588235294</v>
      </c>
      <c r="M37" s="10">
        <f t="shared" si="5"/>
        <v>16.204411764705885</v>
      </c>
      <c r="N37" s="9">
        <f aca="true" t="shared" si="6" ref="N37:S37">AVERAGE(N2:N35)</f>
        <v>15.661764705882353</v>
      </c>
      <c r="O37" s="9">
        <f t="shared" si="6"/>
        <v>16.235294117647058</v>
      </c>
      <c r="P37" s="9">
        <f t="shared" si="6"/>
        <v>13.808823529411764</v>
      </c>
      <c r="Q37" s="9">
        <f t="shared" si="6"/>
        <v>45.705882352941174</v>
      </c>
      <c r="R37" s="9">
        <f t="shared" si="6"/>
        <v>14.925</v>
      </c>
      <c r="S37" s="10">
        <f t="shared" si="6"/>
        <v>76.83529411764707</v>
      </c>
      <c r="U37" s="4"/>
    </row>
    <row r="38" spans="2:21" ht="15.75">
      <c r="B38" s="4" t="s">
        <v>47</v>
      </c>
      <c r="C38" s="9">
        <f aca="true" t="shared" si="7" ref="C38:S38">MAX(C2:C35)</f>
        <v>100</v>
      </c>
      <c r="D38" s="9">
        <f t="shared" si="7"/>
        <v>100</v>
      </c>
      <c r="E38" s="9">
        <f t="shared" si="7"/>
        <v>97</v>
      </c>
      <c r="F38" s="9">
        <f t="shared" si="7"/>
        <v>100</v>
      </c>
      <c r="G38" s="9">
        <f t="shared" si="7"/>
        <v>100</v>
      </c>
      <c r="H38" s="9">
        <f t="shared" si="7"/>
        <v>100</v>
      </c>
      <c r="I38" s="9">
        <f t="shared" si="7"/>
        <v>100</v>
      </c>
      <c r="J38" s="9">
        <f t="shared" si="7"/>
        <v>100</v>
      </c>
      <c r="K38" s="9">
        <f t="shared" si="7"/>
        <v>782</v>
      </c>
      <c r="L38" s="10">
        <f t="shared" si="7"/>
        <v>97.75</v>
      </c>
      <c r="M38" s="10">
        <f t="shared" si="7"/>
        <v>19.55</v>
      </c>
      <c r="N38" s="9">
        <f t="shared" si="7"/>
        <v>21</v>
      </c>
      <c r="O38" s="9">
        <f t="shared" si="7"/>
        <v>21</v>
      </c>
      <c r="P38" s="10">
        <f t="shared" si="7"/>
        <v>21</v>
      </c>
      <c r="Q38" s="10">
        <f t="shared" si="7"/>
        <v>60.5</v>
      </c>
      <c r="R38" s="9">
        <f t="shared" si="7"/>
        <v>21</v>
      </c>
      <c r="S38" s="10">
        <f t="shared" si="7"/>
        <v>97.55</v>
      </c>
      <c r="U38" s="4"/>
    </row>
    <row r="39" spans="2:21" ht="15.75">
      <c r="B39" s="4" t="s">
        <v>48</v>
      </c>
      <c r="C39" s="9">
        <f aca="true" t="shared" si="8" ref="C39:S39">MIN(C2:C35)</f>
        <v>57</v>
      </c>
      <c r="D39" s="9">
        <f t="shared" si="8"/>
        <v>55</v>
      </c>
      <c r="E39" s="9">
        <f t="shared" si="8"/>
        <v>0</v>
      </c>
      <c r="F39" s="9">
        <f t="shared" si="8"/>
        <v>0</v>
      </c>
      <c r="G39" s="9">
        <f t="shared" si="8"/>
        <v>75</v>
      </c>
      <c r="H39" s="9">
        <f t="shared" si="8"/>
        <v>50</v>
      </c>
      <c r="I39" s="9">
        <f t="shared" si="8"/>
        <v>0</v>
      </c>
      <c r="J39" s="9">
        <f t="shared" si="8"/>
        <v>40</v>
      </c>
      <c r="K39" s="9">
        <f t="shared" si="8"/>
        <v>328</v>
      </c>
      <c r="L39" s="10">
        <f t="shared" si="8"/>
        <v>41</v>
      </c>
      <c r="M39" s="10">
        <f t="shared" si="8"/>
        <v>8.200000000000001</v>
      </c>
      <c r="N39" s="9">
        <f t="shared" si="8"/>
        <v>4</v>
      </c>
      <c r="O39" s="9">
        <f t="shared" si="8"/>
        <v>5</v>
      </c>
      <c r="P39" s="10">
        <f t="shared" si="8"/>
        <v>8</v>
      </c>
      <c r="Q39" s="10">
        <f t="shared" si="8"/>
        <v>20</v>
      </c>
      <c r="R39" s="9">
        <f t="shared" si="8"/>
        <v>0</v>
      </c>
      <c r="S39" s="10">
        <f t="shared" si="8"/>
        <v>45.025000000000006</v>
      </c>
      <c r="U39" s="4"/>
    </row>
    <row r="40" spans="2:21" s="6" customFormat="1" ht="15.75">
      <c r="B40" s="16" t="s">
        <v>49</v>
      </c>
      <c r="C40" s="11">
        <f aca="true" t="shared" si="9" ref="C40:J40">STDEV(C2:C35)</f>
        <v>13.481485290308278</v>
      </c>
      <c r="D40" s="11">
        <f t="shared" si="9"/>
        <v>16.175618191769928</v>
      </c>
      <c r="E40" s="11">
        <f t="shared" si="9"/>
        <v>25.615019685949616</v>
      </c>
      <c r="F40" s="11">
        <f t="shared" si="9"/>
        <v>30.097879542273017</v>
      </c>
      <c r="G40" s="11">
        <f t="shared" si="9"/>
        <v>8.41106350616929</v>
      </c>
      <c r="H40" s="11">
        <f t="shared" si="9"/>
        <v>14.332597502150316</v>
      </c>
      <c r="I40" s="11">
        <f t="shared" si="9"/>
        <v>28.70807025354907</v>
      </c>
      <c r="J40" s="11">
        <f t="shared" si="9"/>
        <v>16.990534221131174</v>
      </c>
      <c r="K40" s="11">
        <f>MAX(K2:K35)</f>
        <v>782</v>
      </c>
      <c r="L40" s="14">
        <f>MAX(L2:L35)</f>
        <v>97.75</v>
      </c>
      <c r="M40" s="14">
        <f aca="true" t="shared" si="10" ref="M40:S40">STDEV(M2:M35)</f>
        <v>2.716416636023185</v>
      </c>
      <c r="N40" s="11">
        <f t="shared" si="10"/>
        <v>3.837554832764497</v>
      </c>
      <c r="O40" s="11">
        <f t="shared" si="10"/>
        <v>3.952818890817123</v>
      </c>
      <c r="P40" s="14">
        <f t="shared" si="10"/>
        <v>3.431173281710873</v>
      </c>
      <c r="Q40" s="14">
        <f t="shared" si="10"/>
        <v>9.654538614792923</v>
      </c>
      <c r="R40" s="11">
        <f t="shared" si="10"/>
        <v>4.0745375272055115</v>
      </c>
      <c r="S40" s="14">
        <f t="shared" si="10"/>
        <v>13.615004142109568</v>
      </c>
      <c r="T40" s="15"/>
      <c r="U40" s="16"/>
    </row>
    <row r="41" spans="2:21" ht="15.75">
      <c r="B41" s="7" t="s">
        <v>16</v>
      </c>
      <c r="C41" s="11"/>
      <c r="D41" s="11"/>
      <c r="E41" s="11"/>
      <c r="F41" s="11"/>
      <c r="G41" s="11"/>
      <c r="H41" s="11"/>
      <c r="I41" s="11"/>
      <c r="J41" s="11"/>
      <c r="K41" s="11"/>
      <c r="L41" s="14"/>
      <c r="M41" s="14"/>
      <c r="N41" s="11"/>
      <c r="O41" s="11"/>
      <c r="P41" s="14"/>
      <c r="Q41" s="14"/>
      <c r="R41" s="11"/>
      <c r="S41" s="14"/>
      <c r="T41" s="15"/>
      <c r="U41" s="16"/>
    </row>
    <row r="42" spans="2:21" ht="15.75">
      <c r="B42" s="8" t="s">
        <v>60</v>
      </c>
      <c r="C42" s="11"/>
      <c r="D42" s="11"/>
      <c r="E42" s="11"/>
      <c r="F42" s="11"/>
      <c r="G42" s="11"/>
      <c r="H42" s="11"/>
      <c r="I42" s="11"/>
      <c r="J42" s="11"/>
      <c r="K42" s="11"/>
      <c r="L42" s="14"/>
      <c r="M42" s="14"/>
      <c r="N42" s="11"/>
      <c r="O42" s="11"/>
      <c r="P42" s="14"/>
      <c r="Q42" s="14"/>
      <c r="R42" s="11"/>
      <c r="S42" s="14"/>
      <c r="T42" s="15"/>
      <c r="U42" s="16"/>
    </row>
    <row r="43" spans="2:21" ht="15.75">
      <c r="B43" s="8" t="s">
        <v>61</v>
      </c>
      <c r="C43" s="11"/>
      <c r="D43" s="11"/>
      <c r="E43" s="11"/>
      <c r="F43" s="11"/>
      <c r="G43" s="11"/>
      <c r="H43" s="11"/>
      <c r="I43" s="11"/>
      <c r="J43" s="11"/>
      <c r="K43" s="11"/>
      <c r="L43" s="14"/>
      <c r="M43" s="14"/>
      <c r="N43" s="11"/>
      <c r="O43" s="11"/>
      <c r="P43" s="14"/>
      <c r="Q43" s="14"/>
      <c r="R43" s="11"/>
      <c r="S43" s="14"/>
      <c r="T43" s="15"/>
      <c r="U43" s="16"/>
    </row>
    <row r="44" spans="2:21" ht="16.5" customHeight="1">
      <c r="B44" s="16"/>
      <c r="C44" s="11"/>
      <c r="D44" s="11"/>
      <c r="E44" s="11"/>
      <c r="F44" s="11"/>
      <c r="G44" s="11"/>
      <c r="H44" s="11"/>
      <c r="I44" s="11"/>
      <c r="J44" s="11"/>
      <c r="K44" s="11"/>
      <c r="L44" s="14"/>
      <c r="M44" s="14"/>
      <c r="N44" s="11"/>
      <c r="O44" s="11"/>
      <c r="P44" s="14"/>
      <c r="Q44" s="14"/>
      <c r="R44" s="11"/>
      <c r="S44" s="14"/>
      <c r="T44" s="15"/>
      <c r="U44" s="16"/>
    </row>
    <row r="45" spans="2:21" s="6" customFormat="1" ht="15.75">
      <c r="B45" s="16" t="s">
        <v>45</v>
      </c>
      <c r="C45" s="11"/>
      <c r="D45" s="11"/>
      <c r="E45" s="11"/>
      <c r="F45" s="11"/>
      <c r="G45" s="11"/>
      <c r="H45" s="11"/>
      <c r="I45" s="11"/>
      <c r="J45" s="11"/>
      <c r="K45" s="11"/>
      <c r="L45" s="14"/>
      <c r="M45" s="14"/>
      <c r="N45" s="11"/>
      <c r="O45" s="11"/>
      <c r="P45" s="14"/>
      <c r="Q45" s="14"/>
      <c r="R45" s="11"/>
      <c r="S45" s="14"/>
      <c r="T45" s="15"/>
      <c r="U45" s="16"/>
    </row>
    <row r="46" spans="2:21" ht="15.75">
      <c r="B46" s="4"/>
      <c r="E46" s="11"/>
      <c r="L46" s="10"/>
      <c r="M46" s="10"/>
      <c r="P46" s="10"/>
      <c r="Q46" s="10"/>
      <c r="S46" s="10"/>
      <c r="U46" s="4"/>
    </row>
    <row r="47" spans="2:21" ht="15.75">
      <c r="B47" s="4"/>
      <c r="L47" s="10"/>
      <c r="M47" s="10"/>
      <c r="P47" s="10"/>
      <c r="Q47" s="10"/>
      <c r="S47" s="10"/>
      <c r="U47" s="4"/>
    </row>
    <row r="48" spans="2:21" ht="15.75">
      <c r="B48" s="4"/>
      <c r="L48" s="10"/>
      <c r="M48" s="10"/>
      <c r="Q48" s="10"/>
      <c r="S48" s="10"/>
      <c r="U48" s="4"/>
    </row>
    <row r="49" spans="2:21" ht="15.75">
      <c r="B49" s="4"/>
      <c r="L49" s="10"/>
      <c r="M49" s="10"/>
      <c r="Q49" s="10"/>
      <c r="S49" s="10"/>
      <c r="U49" s="4"/>
    </row>
    <row r="50" spans="2:21" ht="15.75">
      <c r="B50" s="4"/>
      <c r="L50" s="10"/>
      <c r="M50" s="10"/>
      <c r="Q50" s="10"/>
      <c r="S50" s="10"/>
      <c r="U50" s="4"/>
    </row>
    <row r="51" spans="2:21" ht="15.75">
      <c r="B51" s="4"/>
      <c r="L51" s="10"/>
      <c r="M51" s="10"/>
      <c r="Q51" s="10"/>
      <c r="S51" s="10"/>
      <c r="U51" s="4"/>
    </row>
    <row r="52" spans="2:21" ht="15.75">
      <c r="B52" s="4"/>
      <c r="L52" s="10"/>
      <c r="M52" s="10"/>
      <c r="Q52" s="10"/>
      <c r="S52" s="10"/>
      <c r="U52" s="4"/>
    </row>
    <row r="53" spans="2:21" ht="15.75">
      <c r="B53" s="4"/>
      <c r="L53" s="10"/>
      <c r="M53" s="10"/>
      <c r="Q53" s="10"/>
      <c r="S53" s="10"/>
      <c r="U53" s="4"/>
    </row>
    <row r="54" spans="2:21" ht="15.75">
      <c r="B54" s="4"/>
      <c r="L54" s="10"/>
      <c r="M54" s="10"/>
      <c r="Q54" s="10"/>
      <c r="S54" s="10"/>
      <c r="U54" s="4"/>
    </row>
    <row r="55" spans="2:21" ht="15.75">
      <c r="B55" s="4"/>
      <c r="L55" s="10"/>
      <c r="M55" s="10"/>
      <c r="Q55" s="10"/>
      <c r="S55" s="10"/>
      <c r="U55" s="4"/>
    </row>
    <row r="56" spans="2:21" ht="15.75">
      <c r="B56" s="4"/>
      <c r="L56" s="10"/>
      <c r="M56" s="10"/>
      <c r="Q56" s="10"/>
      <c r="S56" s="10"/>
      <c r="U56" s="4"/>
    </row>
    <row r="57" spans="2:21" ht="15.75">
      <c r="B57" s="4"/>
      <c r="L57" s="10"/>
      <c r="M57" s="10"/>
      <c r="Q57" s="10"/>
      <c r="S57" s="10"/>
      <c r="U57" s="4"/>
    </row>
    <row r="58" spans="2:21" ht="15.75">
      <c r="B58" s="4"/>
      <c r="L58" s="10"/>
      <c r="M58" s="10"/>
      <c r="Q58" s="10"/>
      <c r="S58" s="10"/>
      <c r="U58" s="4"/>
    </row>
    <row r="59" spans="2:21" ht="15.75">
      <c r="B59" s="4"/>
      <c r="L59" s="10"/>
      <c r="M59" s="10"/>
      <c r="Q59" s="10"/>
      <c r="S59" s="10"/>
      <c r="U59" s="4"/>
    </row>
    <row r="60" spans="2:21" ht="15.75">
      <c r="B60" s="4"/>
      <c r="L60" s="10"/>
      <c r="M60" s="10"/>
      <c r="Q60" s="10"/>
      <c r="S60" s="10"/>
      <c r="U60" s="4"/>
    </row>
    <row r="61" spans="2:21" ht="15.75">
      <c r="B61" s="4"/>
      <c r="L61" s="10"/>
      <c r="M61" s="10"/>
      <c r="Q61" s="10"/>
      <c r="S61" s="10"/>
      <c r="U61" s="4"/>
    </row>
    <row r="62" spans="2:21" ht="15.75">
      <c r="B62" s="4"/>
      <c r="L62" s="10"/>
      <c r="M62" s="10"/>
      <c r="Q62" s="10"/>
      <c r="S62" s="10"/>
      <c r="U62" s="4"/>
    </row>
    <row r="63" spans="2:21" ht="15.75">
      <c r="B63" s="4"/>
      <c r="L63" s="10"/>
      <c r="M63" s="10"/>
      <c r="Q63" s="10"/>
      <c r="S63" s="10"/>
      <c r="U63" s="4"/>
    </row>
    <row r="64" spans="2:21" ht="15.75">
      <c r="B64" s="4"/>
      <c r="L64" s="10"/>
      <c r="M64" s="10"/>
      <c r="Q64" s="10"/>
      <c r="S64" s="10"/>
      <c r="U64" s="4"/>
    </row>
    <row r="65" spans="2:21" ht="15.75">
      <c r="B65" s="4"/>
      <c r="L65" s="10"/>
      <c r="M65" s="10"/>
      <c r="Q65" s="10"/>
      <c r="S65" s="10"/>
      <c r="U65" s="4"/>
    </row>
    <row r="66" spans="2:21" ht="15.75">
      <c r="B66" s="4"/>
      <c r="L66" s="10"/>
      <c r="M66" s="10"/>
      <c r="Q66" s="10"/>
      <c r="S66" s="10"/>
      <c r="U66" s="4"/>
    </row>
    <row r="67" spans="2:21" ht="15.75">
      <c r="B67" s="4"/>
      <c r="L67" s="10"/>
      <c r="M67" s="10"/>
      <c r="Q67" s="10"/>
      <c r="S67" s="10"/>
      <c r="U67" s="4"/>
    </row>
    <row r="68" spans="2:21" ht="15.75">
      <c r="B68" s="4"/>
      <c r="L68" s="10"/>
      <c r="M68" s="10"/>
      <c r="Q68" s="10"/>
      <c r="S68" s="10"/>
      <c r="U68" s="4"/>
    </row>
    <row r="69" spans="2:21" ht="15.75">
      <c r="B69" s="4"/>
      <c r="L69" s="10"/>
      <c r="M69" s="10"/>
      <c r="Q69" s="10"/>
      <c r="S69" s="10"/>
      <c r="U69" s="4"/>
    </row>
    <row r="70" spans="2:21" ht="15.75">
      <c r="B70" s="4"/>
      <c r="L70" s="10"/>
      <c r="M70" s="10"/>
      <c r="Q70" s="10"/>
      <c r="S70" s="10"/>
      <c r="U70" s="4"/>
    </row>
    <row r="71" spans="2:21" ht="15.75">
      <c r="B71" s="4"/>
      <c r="L71" s="10"/>
      <c r="M71" s="10"/>
      <c r="Q71" s="10"/>
      <c r="S71" s="10"/>
      <c r="U71" s="4"/>
    </row>
    <row r="73" spans="2:21" ht="15.75">
      <c r="B73" s="5"/>
      <c r="U73" s="5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scale="38" r:id="rId3"/>
  <headerFooter alignWithMargins="0">
    <oddHeader>&amp;LELEC 2200-001&amp;CDigital Logic Circuits&amp;RFall 2010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Vishwani Agrawal</dc:creator>
  <cp:keywords/>
  <dc:description/>
  <cp:lastModifiedBy>Vishwani Agrawal</cp:lastModifiedBy>
  <cp:lastPrinted>2010-12-09T21:50:29Z</cp:lastPrinted>
  <dcterms:created xsi:type="dcterms:W3CDTF">2010-11-13T00:54:47Z</dcterms:created>
  <dcterms:modified xsi:type="dcterms:W3CDTF">2011-12-09T19:45:39Z</dcterms:modified>
  <cp:category/>
  <cp:version/>
  <cp:contentType/>
  <cp:contentStatus/>
</cp:coreProperties>
</file>