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omparing 4slopes and intercept" sheetId="1" r:id="rId1"/>
  </sheets>
  <calcPr calcId="152511"/>
</workbook>
</file>

<file path=xl/calcChain.xml><?xml version="1.0" encoding="utf-8"?>
<calcChain xmlns="http://schemas.openxmlformats.org/spreadsheetml/2006/main">
  <c r="P26" i="1" l="1"/>
  <c r="C33" i="1" s="1"/>
  <c r="C34" i="1" s="1"/>
  <c r="P27" i="1" l="1"/>
  <c r="C36" i="1" s="1"/>
  <c r="F36" i="1" s="1"/>
</calcChain>
</file>

<file path=xl/sharedStrings.xml><?xml version="1.0" encoding="utf-8"?>
<sst xmlns="http://schemas.openxmlformats.org/spreadsheetml/2006/main" count="125" uniqueCount="57">
  <si>
    <t>Mix Type</t>
  </si>
  <si>
    <t>Cycles</t>
  </si>
  <si>
    <t>DFT 60km/h*100</t>
  </si>
  <si>
    <t>Million ESALs</t>
  </si>
  <si>
    <t>SN 64km/h</t>
  </si>
  <si>
    <t>TN hard</t>
  </si>
  <si>
    <t>AL soft</t>
  </si>
  <si>
    <t>AL hard</t>
  </si>
  <si>
    <t>SC soft</t>
  </si>
  <si>
    <t>x</t>
  </si>
  <si>
    <t>y</t>
  </si>
  <si>
    <t>Standard Error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</si>
  <si>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</si>
  <si>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</si>
  <si>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</si>
  <si>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</si>
  <si>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</si>
  <si>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</si>
  <si>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</si>
  <si>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</si>
  <si>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</si>
  <si>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</si>
  <si>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</si>
  <si>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</si>
  <si>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</si>
  <si>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</si>
  <si>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</si>
  <si>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</si>
  <si>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r>
      <t>SS</t>
    </r>
    <r>
      <rPr>
        <b/>
        <vertAlign val="subscript"/>
        <sz val="12"/>
        <color theme="1"/>
        <rFont val="Calibri"/>
        <family val="2"/>
        <scheme val="minor"/>
      </rPr>
      <t xml:space="preserve">RES1  </t>
    </r>
    <r>
      <rPr>
        <b/>
        <sz val="12"/>
        <color theme="1"/>
        <rFont val="Calibri"/>
        <family val="2"/>
        <scheme val="minor"/>
      </rPr>
      <t>=</t>
    </r>
  </si>
  <si>
    <t>for TN-Hard</t>
  </si>
  <si>
    <t>for AL-Soft</t>
  </si>
  <si>
    <t>SN64 VS</t>
  </si>
  <si>
    <t>DFT60</t>
  </si>
  <si>
    <r>
      <t>SS</t>
    </r>
    <r>
      <rPr>
        <b/>
        <vertAlign val="subscript"/>
        <sz val="12"/>
        <color theme="1"/>
        <rFont val="Calibri"/>
        <family val="2"/>
        <scheme val="minor"/>
      </rPr>
      <t xml:space="preserve">RES2  </t>
    </r>
    <r>
      <rPr>
        <b/>
        <sz val="12"/>
        <color theme="1"/>
        <rFont val="Calibri"/>
        <family val="2"/>
        <scheme val="minor"/>
      </rPr>
      <t>=</t>
    </r>
  </si>
  <si>
    <t>ANOVA for</t>
  </si>
  <si>
    <t>AL-Hard</t>
  </si>
  <si>
    <r>
      <t>SS</t>
    </r>
    <r>
      <rPr>
        <b/>
        <vertAlign val="subscript"/>
        <sz val="12"/>
        <color theme="1"/>
        <rFont val="Calibri"/>
        <family val="2"/>
        <scheme val="minor"/>
      </rPr>
      <t>RES3</t>
    </r>
    <r>
      <rPr>
        <b/>
        <sz val="12"/>
        <color theme="1"/>
        <rFont val="Calibri"/>
        <family val="2"/>
        <scheme val="minor"/>
      </rPr>
      <t xml:space="preserve">  =</t>
    </r>
  </si>
  <si>
    <r>
      <t xml:space="preserve">with 2 </t>
    </r>
    <r>
      <rPr>
        <b/>
        <i/>
        <sz val="12"/>
        <color theme="1"/>
        <rFont val="Calibri"/>
        <family val="2"/>
        <scheme val="minor"/>
      </rPr>
      <t xml:space="preserve">df </t>
    </r>
  </si>
  <si>
    <r>
      <t xml:space="preserve">with 2 </t>
    </r>
    <r>
      <rPr>
        <b/>
        <i/>
        <sz val="12"/>
        <color theme="1"/>
        <rFont val="Calibri"/>
        <family val="2"/>
        <scheme val="minor"/>
      </rPr>
      <t>df</t>
    </r>
    <r>
      <rPr>
        <b/>
        <sz val="12"/>
        <color theme="1"/>
        <rFont val="Calibri"/>
        <family val="2"/>
        <scheme val="minor"/>
      </rPr>
      <t xml:space="preserve"> </t>
    </r>
  </si>
  <si>
    <t>DFT60 (x1)</t>
  </si>
  <si>
    <t xml:space="preserve">ANOVA for </t>
  </si>
  <si>
    <t>SC-Soft</t>
  </si>
  <si>
    <r>
      <t>SS</t>
    </r>
    <r>
      <rPr>
        <b/>
        <vertAlign val="subscript"/>
        <sz val="12"/>
        <color theme="1"/>
        <rFont val="Calibri"/>
        <family val="2"/>
        <scheme val="minor"/>
      </rPr>
      <t>RES4</t>
    </r>
    <r>
      <rPr>
        <b/>
        <sz val="12"/>
        <color theme="1"/>
        <rFont val="Calibri"/>
        <family val="2"/>
        <scheme val="minor"/>
      </rPr>
      <t xml:space="preserve">  =</t>
    </r>
  </si>
  <si>
    <r>
      <t>SS</t>
    </r>
    <r>
      <rPr>
        <b/>
        <vertAlign val="subscript"/>
        <sz val="12"/>
        <color theme="1"/>
        <rFont val="Calibri"/>
        <family val="2"/>
        <scheme val="minor"/>
      </rPr>
      <t>TRES</t>
    </r>
    <r>
      <rPr>
        <b/>
        <sz val="12"/>
        <color theme="1"/>
        <rFont val="Calibri"/>
        <family val="2"/>
        <scheme val="minor"/>
      </rPr>
      <t>=</t>
    </r>
  </si>
  <si>
    <r>
      <t>SS</t>
    </r>
    <r>
      <rPr>
        <b/>
        <vertAlign val="subscript"/>
        <sz val="12"/>
        <color theme="1"/>
        <rFont val="Calibri"/>
        <family val="2"/>
        <scheme val="minor"/>
      </rPr>
      <t>PRES</t>
    </r>
    <r>
      <rPr>
        <b/>
        <sz val="12"/>
        <color theme="1"/>
        <rFont val="Calibri"/>
        <family val="2"/>
        <scheme val="minor"/>
      </rPr>
      <t xml:space="preserve">  =</t>
    </r>
  </si>
  <si>
    <r>
      <t xml:space="preserve">with 14 </t>
    </r>
    <r>
      <rPr>
        <b/>
        <i/>
        <sz val="12"/>
        <color theme="1"/>
        <rFont val="Calibri"/>
        <family val="2"/>
        <scheme val="minor"/>
      </rPr>
      <t>df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</si>
  <si>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with 8 </t>
    </r>
    <r>
      <rPr>
        <b/>
        <i/>
        <sz val="12"/>
        <color theme="1"/>
        <rFont val="Calibri"/>
        <family val="2"/>
        <scheme val="minor"/>
      </rPr>
      <t>df</t>
    </r>
  </si>
  <si>
    <r>
      <t>MS</t>
    </r>
    <r>
      <rPr>
        <b/>
        <vertAlign val="subscript"/>
        <sz val="12"/>
        <color theme="1"/>
        <rFont val="Calibri"/>
        <family val="2"/>
        <scheme val="minor"/>
      </rPr>
      <t>TRES</t>
    </r>
    <r>
      <rPr>
        <b/>
        <sz val="12"/>
        <color theme="1"/>
        <rFont val="Calibri"/>
        <family val="2"/>
        <scheme val="minor"/>
      </rPr>
      <t>=</t>
    </r>
  </si>
  <si>
    <r>
      <t>SS</t>
    </r>
    <r>
      <rPr>
        <b/>
        <vertAlign val="subscript"/>
        <sz val="12"/>
        <color theme="1"/>
        <rFont val="Calibri"/>
        <family val="2"/>
        <scheme val="minor"/>
      </rPr>
      <t>EXTRA</t>
    </r>
    <r>
      <rPr>
        <b/>
        <sz val="12"/>
        <color theme="1"/>
        <rFont val="Calibri"/>
        <family val="2"/>
        <scheme val="minor"/>
      </rPr>
      <t>=</t>
    </r>
  </si>
  <si>
    <r>
      <t xml:space="preserve">with 14-8= 6 </t>
    </r>
    <r>
      <rPr>
        <b/>
        <i/>
        <sz val="12"/>
        <color theme="1"/>
        <rFont val="Calibri"/>
        <family val="2"/>
        <scheme val="minor"/>
      </rPr>
      <t>df</t>
    </r>
  </si>
  <si>
    <r>
      <t>MS</t>
    </r>
    <r>
      <rPr>
        <b/>
        <vertAlign val="subscript"/>
        <sz val="12"/>
        <color theme="1"/>
        <rFont val="Calibri"/>
        <family val="2"/>
        <scheme val="minor"/>
      </rPr>
      <t>EXTRA</t>
    </r>
    <r>
      <rPr>
        <b/>
        <sz val="12"/>
        <color theme="1"/>
        <rFont val="Calibri"/>
        <family val="2"/>
        <scheme val="minor"/>
      </rPr>
      <t>=</t>
    </r>
  </si>
  <si>
    <r>
      <t xml:space="preserve">with 6 &amp; 8 </t>
    </r>
    <r>
      <rPr>
        <b/>
        <i/>
        <sz val="12"/>
        <color theme="1"/>
        <rFont val="Calibri"/>
        <family val="2"/>
        <scheme val="minor"/>
      </rPr>
      <t xml:space="preserve">df </t>
    </r>
  </si>
  <si>
    <r>
      <t>F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= </t>
    </r>
  </si>
  <si>
    <r>
      <t xml:space="preserve">     </t>
    </r>
    <r>
      <rPr>
        <b/>
        <i/>
        <sz val="12"/>
        <color theme="1"/>
        <rFont val="Calibri"/>
        <family val="2"/>
        <scheme val="minor"/>
      </rPr>
      <t>P-value</t>
    </r>
    <r>
      <rPr>
        <b/>
        <sz val="12"/>
        <color theme="1"/>
        <rFont val="Calibri"/>
        <family val="2"/>
        <scheme val="minor"/>
      </rPr>
      <t xml:space="preserve"> =</t>
    </r>
  </si>
  <si>
    <t xml:space="preserve">Overall  Reg </t>
  </si>
  <si>
    <t>using all 4 mixes</t>
  </si>
  <si>
    <t>Comparing 4 regression lines (both slopes and intercepts) by S. Maghsoodloo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</si>
</sst>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0" fillId="0" borderId="0" xfId="0" applyFill="1" applyBorder="1" applyAlignment="1"/>
    <xf numFmtId="0" fontId="4" fillId="0" borderId="1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25</xdr:row>
      <xdr:rowOff>123825</xdr:rowOff>
    </xdr:from>
    <xdr:to>
      <xdr:col>13</xdr:col>
      <xdr:colOff>628650</xdr:colOff>
      <xdr:row>25</xdr:row>
      <xdr:rowOff>125413</xdr:rowOff>
    </xdr:to>
    <xdr:cxnSp macro="">
      <xdr:nvCxnSpPr>
        <xdr:cNvPr id="3" name="Straight Arrow Connector 2"/>
        <xdr:cNvCxnSpPr/>
      </xdr:nvCxnSpPr>
      <xdr:spPr>
        <a:xfrm>
          <a:off x="8763000" y="5067300"/>
          <a:ext cx="5048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914400</xdr:colOff>
      <xdr:row>35</xdr:row>
      <xdr:rowOff>123825</xdr:rowOff>
    </xdr:from>
    <xdr:to>
      <xdr:col>4</xdr:col>
      <xdr:colOff>123825</xdr:colOff>
      <xdr:row>35</xdr:row>
      <xdr:rowOff>125413</xdr:rowOff>
    </xdr:to>
    <xdr:cxnSp macro="">
      <xdr:nvCxnSpPr>
        <xdr:cNvPr id="5" name="Straight Arrow Connector 4"/>
        <xdr:cNvCxnSpPr/>
      </xdr:nvCxnSpPr>
      <xdr:spPr>
        <a:xfrm>
          <a:off x="2895600" y="7258050"/>
          <a:ext cx="2381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activeCell="H9" sqref="H9"/>
    </sheetView>
  </sheetViews>
  <sheetFormatPr defaultRowHeight="14.4" x14ac:dyDescent="0.3"/>
  <cols>
    <col min="2" max="2" width="10.5546875" customWidth="1"/>
    <col min="3" max="3" width="10" customWidth="1"/>
    <col min="4" max="4" width="15.44140625" customWidth="1"/>
    <col min="5" max="5" width="13.33203125" customWidth="1"/>
    <col min="6" max="6" width="12.88671875" customWidth="1"/>
    <col min="7" max="7" width="10.33203125" customWidth="1"/>
    <col min="8" max="8" width="10.33203125" style="26" customWidth="1"/>
    <col min="9" max="13" width="10.6640625" style="18" customWidth="1"/>
    <col min="14" max="14" width="12.33203125" style="18" customWidth="1"/>
    <col min="15" max="15" width="10.6640625" style="18" customWidth="1"/>
    <col min="16" max="16" width="11.109375" customWidth="1"/>
    <col min="17" max="17" width="10.33203125" customWidth="1"/>
  </cols>
  <sheetData>
    <row r="1" spans="2:20" ht="18" customHeight="1" x14ac:dyDescent="0.3">
      <c r="C1" s="35" t="s">
        <v>56</v>
      </c>
      <c r="D1" s="35"/>
      <c r="E1" s="35"/>
      <c r="F1" s="35"/>
      <c r="G1" s="35"/>
      <c r="H1" s="36"/>
      <c r="I1" s="37"/>
      <c r="J1" s="37"/>
      <c r="K1" s="37"/>
    </row>
    <row r="2" spans="2:20" x14ac:dyDescent="0.3">
      <c r="D2" s="18" t="s">
        <v>9</v>
      </c>
      <c r="F2" s="18" t="s">
        <v>10</v>
      </c>
    </row>
    <row r="3" spans="2:20" ht="15" thickBot="1" x14ac:dyDescent="0.35">
      <c r="B3" s="1" t="s">
        <v>0</v>
      </c>
      <c r="C3" s="2" t="s">
        <v>1</v>
      </c>
      <c r="D3" s="2" t="s">
        <v>2</v>
      </c>
      <c r="E3" s="3" t="s">
        <v>3</v>
      </c>
      <c r="F3" s="2" t="s">
        <v>4</v>
      </c>
      <c r="I3" s="18" t="s">
        <v>12</v>
      </c>
      <c r="J3" s="18" t="s">
        <v>29</v>
      </c>
      <c r="K3" s="18" t="s">
        <v>31</v>
      </c>
      <c r="L3" s="18" t="s">
        <v>32</v>
      </c>
    </row>
    <row r="4" spans="2:20" x14ac:dyDescent="0.3">
      <c r="B4" s="17" t="s">
        <v>5</v>
      </c>
      <c r="C4" s="4">
        <v>16000</v>
      </c>
      <c r="D4" s="19">
        <v>51.111111111111121</v>
      </c>
      <c r="E4" s="6">
        <v>1.17</v>
      </c>
      <c r="F4" s="7">
        <v>50</v>
      </c>
      <c r="I4" s="25"/>
      <c r="J4" s="25" t="s">
        <v>17</v>
      </c>
      <c r="K4" s="25" t="s">
        <v>18</v>
      </c>
      <c r="L4" s="25" t="s">
        <v>19</v>
      </c>
      <c r="M4" s="25" t="s">
        <v>20</v>
      </c>
      <c r="N4" s="25" t="s">
        <v>21</v>
      </c>
    </row>
    <row r="5" spans="2:20" x14ac:dyDescent="0.3">
      <c r="B5" s="17"/>
      <c r="C5" s="8">
        <v>32000</v>
      </c>
      <c r="D5" s="19">
        <v>51.766666666666659</v>
      </c>
      <c r="E5" s="9">
        <v>2.5</v>
      </c>
      <c r="F5" s="10">
        <v>50.2</v>
      </c>
      <c r="I5" s="28" t="s">
        <v>39</v>
      </c>
      <c r="J5" s="28">
        <v>1</v>
      </c>
      <c r="K5" s="28">
        <v>5.8696837690958095</v>
      </c>
      <c r="L5" s="28">
        <v>5.8696837690958095</v>
      </c>
      <c r="M5" s="28">
        <v>59.344814551026218</v>
      </c>
      <c r="N5" s="28">
        <v>1.6436373510688176E-2</v>
      </c>
    </row>
    <row r="6" spans="2:20" x14ac:dyDescent="0.3">
      <c r="B6" s="17"/>
      <c r="C6" s="8">
        <v>64000</v>
      </c>
      <c r="D6" s="19">
        <v>50.233333333333341</v>
      </c>
      <c r="E6" s="9">
        <v>4.76</v>
      </c>
      <c r="F6" s="10">
        <v>49.9</v>
      </c>
      <c r="I6" s="28" t="s">
        <v>14</v>
      </c>
      <c r="J6" s="28">
        <v>2</v>
      </c>
      <c r="K6" s="28">
        <v>0.19781623090418127</v>
      </c>
      <c r="L6" s="28">
        <v>9.8908115452090634E-2</v>
      </c>
      <c r="M6" s="28"/>
      <c r="N6" s="28"/>
    </row>
    <row r="7" spans="2:20" ht="15" thickBot="1" x14ac:dyDescent="0.35">
      <c r="B7" s="17"/>
      <c r="C7" s="11">
        <v>128000</v>
      </c>
      <c r="D7" s="20">
        <v>46.4</v>
      </c>
      <c r="E7" s="13">
        <v>8.6</v>
      </c>
      <c r="F7" s="14">
        <v>47.2</v>
      </c>
      <c r="I7" s="29" t="s">
        <v>15</v>
      </c>
      <c r="J7" s="29">
        <v>3</v>
      </c>
      <c r="K7" s="29">
        <v>6.067499999999991</v>
      </c>
      <c r="L7" s="29"/>
      <c r="M7" s="29"/>
      <c r="N7" s="29"/>
    </row>
    <row r="8" spans="2:20" ht="18.600000000000001" thickBot="1" x14ac:dyDescent="0.45">
      <c r="B8" s="17" t="s">
        <v>6</v>
      </c>
      <c r="C8" s="8">
        <v>16000</v>
      </c>
      <c r="D8" s="21">
        <v>31.244444444444447</v>
      </c>
      <c r="E8" s="9">
        <v>1.17</v>
      </c>
      <c r="F8" s="5">
        <v>22.3</v>
      </c>
      <c r="K8" s="30" t="s">
        <v>28</v>
      </c>
      <c r="L8" s="30">
        <v>0.19781623090418127</v>
      </c>
      <c r="M8" s="30" t="s">
        <v>37</v>
      </c>
    </row>
    <row r="9" spans="2:20" x14ac:dyDescent="0.3">
      <c r="B9" s="17"/>
      <c r="C9" s="8">
        <v>32000</v>
      </c>
      <c r="D9" s="21">
        <v>28.966666666666669</v>
      </c>
      <c r="E9" s="9">
        <v>2.5</v>
      </c>
      <c r="F9" s="5">
        <v>21.6</v>
      </c>
      <c r="I9" s="25"/>
      <c r="J9" s="25" t="s">
        <v>22</v>
      </c>
      <c r="K9" s="25" t="s">
        <v>11</v>
      </c>
      <c r="L9" s="25" t="s">
        <v>23</v>
      </c>
      <c r="M9" s="25" t="s">
        <v>24</v>
      </c>
      <c r="N9" s="25" t="s">
        <v>25</v>
      </c>
      <c r="O9" s="25" t="s">
        <v>26</v>
      </c>
    </row>
    <row r="10" spans="2:20" x14ac:dyDescent="0.3">
      <c r="B10" s="17"/>
      <c r="C10" s="8">
        <v>64000</v>
      </c>
      <c r="D10" s="21">
        <v>27.744444444444444</v>
      </c>
      <c r="E10" s="9">
        <v>4.76</v>
      </c>
      <c r="F10" s="5">
        <v>20.5</v>
      </c>
      <c r="I10" s="28" t="s">
        <v>16</v>
      </c>
      <c r="J10" s="28">
        <v>20.280676323334344</v>
      </c>
      <c r="K10" s="28">
        <v>3.7735254699824803</v>
      </c>
      <c r="L10" s="28">
        <v>5.3744638759331078</v>
      </c>
      <c r="M10" s="28">
        <v>3.2920191324507485E-2</v>
      </c>
      <c r="N10" s="28">
        <v>4.0445066599083752</v>
      </c>
      <c r="O10" s="28">
        <v>36.516845986760316</v>
      </c>
    </row>
    <row r="11" spans="2:20" ht="15" thickBot="1" x14ac:dyDescent="0.35">
      <c r="B11" s="17"/>
      <c r="C11" s="11">
        <v>128000</v>
      </c>
      <c r="D11" s="22">
        <v>26.666666666666668</v>
      </c>
      <c r="E11" s="13">
        <v>6.4</v>
      </c>
      <c r="F11" s="12">
        <v>17.899999999999999</v>
      </c>
      <c r="I11" s="29" t="s">
        <v>27</v>
      </c>
      <c r="J11" s="29">
        <v>0.58230989772775876</v>
      </c>
      <c r="K11" s="29">
        <v>7.5589728160040087E-2</v>
      </c>
      <c r="L11" s="29">
        <v>7.7035585641329547</v>
      </c>
      <c r="M11" s="29">
        <v>1.6436373510688197E-2</v>
      </c>
      <c r="N11" s="29">
        <v>0.25707354753443235</v>
      </c>
      <c r="O11" s="29">
        <v>0.90754624792108518</v>
      </c>
    </row>
    <row r="12" spans="2:20" x14ac:dyDescent="0.3">
      <c r="B12" s="17" t="s">
        <v>7</v>
      </c>
      <c r="C12" s="4">
        <v>16000</v>
      </c>
      <c r="D12" s="23">
        <v>46.922222222222224</v>
      </c>
      <c r="E12" s="6">
        <v>1.17</v>
      </c>
      <c r="F12" s="5">
        <v>46.4</v>
      </c>
    </row>
    <row r="13" spans="2:20" ht="15" thickBot="1" x14ac:dyDescent="0.35">
      <c r="B13" s="17"/>
      <c r="C13" s="8">
        <v>32000</v>
      </c>
      <c r="D13" s="21">
        <v>46.833333333333329</v>
      </c>
      <c r="E13" s="9">
        <v>2.5</v>
      </c>
      <c r="F13" s="5">
        <v>39.799999999999997</v>
      </c>
      <c r="I13" s="18" t="s">
        <v>12</v>
      </c>
      <c r="J13" s="18" t="s">
        <v>30</v>
      </c>
    </row>
    <row r="14" spans="2:20" x14ac:dyDescent="0.3">
      <c r="B14" s="17"/>
      <c r="C14" s="8">
        <v>64000</v>
      </c>
      <c r="D14" s="21">
        <v>41.044444444444444</v>
      </c>
      <c r="E14" s="9">
        <v>4.76</v>
      </c>
      <c r="F14" s="5">
        <v>38.799999999999997</v>
      </c>
      <c r="I14" s="25"/>
      <c r="J14" s="25" t="s">
        <v>17</v>
      </c>
      <c r="K14" s="25" t="s">
        <v>18</v>
      </c>
      <c r="L14" s="25" t="s">
        <v>19</v>
      </c>
      <c r="M14" s="25" t="s">
        <v>20</v>
      </c>
      <c r="N14" s="25" t="s">
        <v>21</v>
      </c>
      <c r="Q14" s="26"/>
      <c r="R14" s="26"/>
      <c r="S14" s="26"/>
      <c r="T14" s="26"/>
    </row>
    <row r="15" spans="2:20" x14ac:dyDescent="0.3">
      <c r="B15" s="17"/>
      <c r="C15" s="11">
        <v>100000</v>
      </c>
      <c r="D15" s="22">
        <v>40.744444444444447</v>
      </c>
      <c r="E15" s="13">
        <v>8</v>
      </c>
      <c r="F15" s="12">
        <v>36.5</v>
      </c>
      <c r="I15" s="28" t="s">
        <v>13</v>
      </c>
      <c r="J15" s="28">
        <v>1</v>
      </c>
      <c r="K15" s="28">
        <v>8.9337300453973931</v>
      </c>
      <c r="L15" s="28">
        <v>8.9337300453973931</v>
      </c>
      <c r="M15" s="28">
        <v>7.9278100474744937</v>
      </c>
      <c r="N15" s="28">
        <v>0.10638615587125093</v>
      </c>
      <c r="Q15" s="27"/>
      <c r="R15" s="27"/>
      <c r="S15" s="26"/>
      <c r="T15" s="26"/>
    </row>
    <row r="16" spans="2:20" x14ac:dyDescent="0.3">
      <c r="B16" s="17" t="s">
        <v>8</v>
      </c>
      <c r="C16" s="15">
        <v>16000</v>
      </c>
      <c r="D16" s="23">
        <v>37.222222222222221</v>
      </c>
      <c r="E16" s="6">
        <v>1.17</v>
      </c>
      <c r="F16" s="5">
        <v>32.6</v>
      </c>
      <c r="I16" s="28" t="s">
        <v>14</v>
      </c>
      <c r="J16" s="28">
        <v>2</v>
      </c>
      <c r="K16" s="28">
        <v>2.2537699546026202</v>
      </c>
      <c r="L16" s="28">
        <v>1.1268849773013101</v>
      </c>
      <c r="M16" s="28"/>
      <c r="N16" s="28"/>
      <c r="Q16" s="24"/>
      <c r="R16" s="24"/>
      <c r="S16" s="26"/>
      <c r="T16" s="26"/>
    </row>
    <row r="17" spans="1:20" ht="15" thickBot="1" x14ac:dyDescent="0.35">
      <c r="B17" s="17"/>
      <c r="C17" s="15">
        <v>32000</v>
      </c>
      <c r="D17" s="21">
        <v>37.299999999999997</v>
      </c>
      <c r="E17" s="9">
        <v>2.5</v>
      </c>
      <c r="F17" s="5">
        <v>26.5</v>
      </c>
      <c r="I17" s="29" t="s">
        <v>15</v>
      </c>
      <c r="J17" s="29">
        <v>3</v>
      </c>
      <c r="K17" s="29">
        <v>11.187500000000014</v>
      </c>
      <c r="L17" s="29"/>
      <c r="M17" s="29"/>
      <c r="N17" s="29"/>
      <c r="Q17" s="24"/>
      <c r="R17" s="24"/>
      <c r="S17" s="26"/>
      <c r="T17" s="26"/>
    </row>
    <row r="18" spans="1:20" ht="18.600000000000001" thickBot="1" x14ac:dyDescent="0.45">
      <c r="B18" s="17"/>
      <c r="C18" s="15">
        <v>64000</v>
      </c>
      <c r="D18" s="21">
        <v>35.333333333333336</v>
      </c>
      <c r="E18" s="9">
        <v>4.76</v>
      </c>
      <c r="F18" s="5">
        <v>25.3</v>
      </c>
      <c r="K18" s="30" t="s">
        <v>33</v>
      </c>
      <c r="L18" s="30">
        <v>2.2537699546026202</v>
      </c>
      <c r="M18" s="30" t="s">
        <v>38</v>
      </c>
      <c r="Q18" s="24"/>
      <c r="R18" s="24"/>
      <c r="S18" s="26"/>
      <c r="T18" s="26"/>
    </row>
    <row r="19" spans="1:20" x14ac:dyDescent="0.3">
      <c r="B19" s="17"/>
      <c r="C19" s="16">
        <v>100000</v>
      </c>
      <c r="D19" s="22">
        <v>34.755555555555553</v>
      </c>
      <c r="E19" s="13">
        <v>8</v>
      </c>
      <c r="F19" s="12">
        <v>24.7</v>
      </c>
      <c r="I19" s="25"/>
      <c r="J19" s="25" t="s">
        <v>22</v>
      </c>
      <c r="K19" s="25" t="s">
        <v>11</v>
      </c>
      <c r="L19" s="25" t="s">
        <v>23</v>
      </c>
      <c r="M19" s="25" t="s">
        <v>24</v>
      </c>
      <c r="N19" s="25" t="s">
        <v>25</v>
      </c>
      <c r="O19" s="25" t="s">
        <v>26</v>
      </c>
      <c r="Q19" s="24"/>
      <c r="R19" s="24"/>
      <c r="S19" s="26"/>
      <c r="T19" s="26"/>
    </row>
    <row r="20" spans="1:20" x14ac:dyDescent="0.3">
      <c r="I20" s="28" t="s">
        <v>16</v>
      </c>
      <c r="J20" s="28">
        <v>-4.5889250623414739</v>
      </c>
      <c r="K20" s="28">
        <v>8.9529532103597873</v>
      </c>
      <c r="L20" s="28">
        <v>-0.51255992905575132</v>
      </c>
      <c r="M20" s="28">
        <v>0.65925502057277918</v>
      </c>
      <c r="N20" s="28">
        <v>-43.110373630380586</v>
      </c>
      <c r="O20" s="28">
        <v>33.932523505697638</v>
      </c>
      <c r="Q20" s="24"/>
      <c r="R20" s="24"/>
      <c r="S20" s="26"/>
      <c r="T20" s="26"/>
    </row>
    <row r="21" spans="1:20" ht="15" thickBot="1" x14ac:dyDescent="0.35">
      <c r="I21" s="29" t="s">
        <v>27</v>
      </c>
      <c r="J21" s="29">
        <v>0.87815170826317668</v>
      </c>
      <c r="K21" s="29">
        <v>0.31188388299358921</v>
      </c>
      <c r="L21" s="29">
        <v>2.8156367037447305</v>
      </c>
      <c r="M21" s="29">
        <v>0.10638615587125101</v>
      </c>
      <c r="N21" s="29">
        <v>-0.4637763322001407</v>
      </c>
      <c r="O21" s="29">
        <v>2.2200797487264943</v>
      </c>
    </row>
    <row r="23" spans="1:20" ht="15" thickBot="1" x14ac:dyDescent="0.35">
      <c r="A23" s="18" t="s">
        <v>12</v>
      </c>
      <c r="B23" s="18"/>
      <c r="C23" s="18"/>
      <c r="D23" s="18" t="s">
        <v>54</v>
      </c>
      <c r="E23" s="18" t="s">
        <v>55</v>
      </c>
      <c r="F23" s="18"/>
      <c r="G23" s="18"/>
      <c r="I23" s="18" t="s">
        <v>34</v>
      </c>
      <c r="J23" s="18" t="s">
        <v>35</v>
      </c>
    </row>
    <row r="24" spans="1:20" x14ac:dyDescent="0.3">
      <c r="A24" s="25"/>
      <c r="B24" s="25" t="s">
        <v>17</v>
      </c>
      <c r="C24" s="25" t="s">
        <v>18</v>
      </c>
      <c r="D24" s="25" t="s">
        <v>19</v>
      </c>
      <c r="E24" s="25" t="s">
        <v>20</v>
      </c>
      <c r="F24" s="25" t="s">
        <v>21</v>
      </c>
      <c r="G24" s="18"/>
      <c r="I24" s="25"/>
      <c r="J24" s="25" t="s">
        <v>17</v>
      </c>
      <c r="K24" s="25" t="s">
        <v>18</v>
      </c>
      <c r="L24" s="25" t="s">
        <v>19</v>
      </c>
      <c r="M24" s="25" t="s">
        <v>20</v>
      </c>
      <c r="N24" s="25" t="s">
        <v>21</v>
      </c>
    </row>
    <row r="25" spans="1:20" x14ac:dyDescent="0.3">
      <c r="A25" s="28" t="s">
        <v>13</v>
      </c>
      <c r="B25" s="28">
        <v>1</v>
      </c>
      <c r="C25" s="28">
        <v>2013.207751321343</v>
      </c>
      <c r="D25" s="28">
        <v>2013.207751321343</v>
      </c>
      <c r="E25" s="28">
        <v>284.49560935013028</v>
      </c>
      <c r="F25" s="28">
        <v>1.067977789327753E-10</v>
      </c>
      <c r="G25" s="18"/>
      <c r="I25" s="28" t="s">
        <v>13</v>
      </c>
      <c r="J25" s="28">
        <v>1</v>
      </c>
      <c r="K25" s="28">
        <v>30.834589912743308</v>
      </c>
      <c r="L25" s="28">
        <v>30.834589912743308</v>
      </c>
      <c r="M25" s="28">
        <v>2.6475515336842856</v>
      </c>
      <c r="N25" s="28">
        <v>0.24523786455375318</v>
      </c>
    </row>
    <row r="26" spans="1:20" ht="18" x14ac:dyDescent="0.4">
      <c r="A26" s="28" t="s">
        <v>14</v>
      </c>
      <c r="B26" s="28">
        <v>14</v>
      </c>
      <c r="C26" s="28">
        <v>99.069748678657049</v>
      </c>
      <c r="D26" s="28">
        <v>7.0764106199040748</v>
      </c>
      <c r="E26" s="28"/>
      <c r="F26" s="28"/>
      <c r="G26" s="18"/>
      <c r="I26" s="28" t="s">
        <v>14</v>
      </c>
      <c r="J26" s="28">
        <v>2</v>
      </c>
      <c r="K26" s="28">
        <v>23.29291008725669</v>
      </c>
      <c r="L26" s="28">
        <v>11.646455043628345</v>
      </c>
      <c r="M26" s="28"/>
      <c r="N26" s="28"/>
      <c r="O26" s="31" t="s">
        <v>43</v>
      </c>
      <c r="P26" s="32">
        <f>L8+L18+L28+L38</f>
        <v>45.474271327861302</v>
      </c>
      <c r="Q26" s="32" t="s">
        <v>46</v>
      </c>
    </row>
    <row r="27" spans="1:20" ht="18.600000000000001" thickBot="1" x14ac:dyDescent="0.45">
      <c r="A27" s="29" t="s">
        <v>15</v>
      </c>
      <c r="B27" s="29">
        <v>15</v>
      </c>
      <c r="C27" s="29">
        <v>2112.2775000000001</v>
      </c>
      <c r="D27" s="29"/>
      <c r="E27" s="29"/>
      <c r="F27" s="29"/>
      <c r="G27" s="18"/>
      <c r="I27" s="29" t="s">
        <v>15</v>
      </c>
      <c r="J27" s="29">
        <v>3</v>
      </c>
      <c r="K27" s="29">
        <v>54.127499999999998</v>
      </c>
      <c r="L27" s="29"/>
      <c r="M27" s="29"/>
      <c r="N27" s="29"/>
      <c r="O27" s="31" t="s">
        <v>47</v>
      </c>
      <c r="P27" s="32">
        <f>P26/8</f>
        <v>5.6842839159826628</v>
      </c>
    </row>
    <row r="28" spans="1:20" ht="18.600000000000001" thickBot="1" x14ac:dyDescent="0.45">
      <c r="A28" s="18"/>
      <c r="B28" s="18"/>
      <c r="C28" s="30" t="s">
        <v>44</v>
      </c>
      <c r="D28" s="30">
        <v>99.069748678657049</v>
      </c>
      <c r="E28" s="30" t="s">
        <v>45</v>
      </c>
      <c r="F28" s="18"/>
      <c r="G28" s="18"/>
      <c r="K28" s="30" t="s">
        <v>36</v>
      </c>
      <c r="L28" s="30">
        <v>23.29291008725669</v>
      </c>
      <c r="M28" s="30" t="s">
        <v>38</v>
      </c>
    </row>
    <row r="29" spans="1:20" x14ac:dyDescent="0.3">
      <c r="A29" s="25"/>
      <c r="B29" s="25" t="s">
        <v>22</v>
      </c>
      <c r="C29" s="25" t="s">
        <v>11</v>
      </c>
      <c r="D29" s="25" t="s">
        <v>23</v>
      </c>
      <c r="E29" s="25" t="s">
        <v>24</v>
      </c>
      <c r="F29" s="25" t="s">
        <v>25</v>
      </c>
      <c r="G29" s="25" t="s">
        <v>26</v>
      </c>
      <c r="H29" s="33"/>
      <c r="I29" s="25"/>
      <c r="J29" s="25" t="s">
        <v>22</v>
      </c>
      <c r="K29" s="25" t="s">
        <v>11</v>
      </c>
      <c r="L29" s="25" t="s">
        <v>23</v>
      </c>
      <c r="M29" s="25" t="s">
        <v>24</v>
      </c>
      <c r="N29" s="25" t="s">
        <v>25</v>
      </c>
      <c r="O29" s="25" t="s">
        <v>26</v>
      </c>
    </row>
    <row r="30" spans="1:20" x14ac:dyDescent="0.3">
      <c r="A30" s="28" t="s">
        <v>16</v>
      </c>
      <c r="B30" s="28">
        <v>-19.427932637245206</v>
      </c>
      <c r="C30" s="28">
        <v>3.2591484931094161</v>
      </c>
      <c r="D30" s="28">
        <v>-5.9610455547884031</v>
      </c>
      <c r="E30" s="28">
        <v>3.480596320627417E-5</v>
      </c>
      <c r="F30" s="28">
        <v>-26.418110917586858</v>
      </c>
      <c r="G30" s="28">
        <v>-12.437754356903554</v>
      </c>
      <c r="H30" s="24"/>
      <c r="I30" s="28" t="s">
        <v>16</v>
      </c>
      <c r="J30" s="28">
        <v>-0.32611253406115992</v>
      </c>
      <c r="K30" s="28">
        <v>25.072185222464416</v>
      </c>
      <c r="L30" s="28">
        <v>-1.3006944993728209E-2</v>
      </c>
      <c r="M30" s="28">
        <v>0.99080308996972555</v>
      </c>
      <c r="N30" s="28">
        <v>-108.203018717144</v>
      </c>
      <c r="O30" s="28">
        <v>107.5507936490217</v>
      </c>
    </row>
    <row r="31" spans="1:20" ht="15" thickBot="1" x14ac:dyDescent="0.35">
      <c r="A31" s="29" t="s">
        <v>27</v>
      </c>
      <c r="B31" s="29">
        <v>1.3574996145750815</v>
      </c>
      <c r="C31" s="29">
        <v>8.0482587573592182E-2</v>
      </c>
      <c r="D31" s="29">
        <v>16.866997638884342</v>
      </c>
      <c r="E31" s="29">
        <v>1.0679777893277605E-10</v>
      </c>
      <c r="F31" s="29">
        <v>1.1848816326721219</v>
      </c>
      <c r="G31" s="29">
        <v>1.5301175964780411</v>
      </c>
      <c r="H31" s="24"/>
      <c r="I31" s="29" t="s">
        <v>27</v>
      </c>
      <c r="J31" s="29">
        <v>0.9274258188658786</v>
      </c>
      <c r="K31" s="29">
        <v>0.56997652738442262</v>
      </c>
      <c r="L31" s="29">
        <v>1.6271298453670762</v>
      </c>
      <c r="M31" s="29">
        <v>0.24523786455375329</v>
      </c>
      <c r="N31" s="29">
        <v>-1.5249852424610268</v>
      </c>
      <c r="O31" s="29">
        <v>3.3798368801927841</v>
      </c>
    </row>
    <row r="33" spans="2:15" ht="18.600000000000001" thickBot="1" x14ac:dyDescent="0.45">
      <c r="B33" s="31" t="s">
        <v>48</v>
      </c>
      <c r="C33" s="32">
        <f>D28-P26</f>
        <v>53.595477350795747</v>
      </c>
      <c r="D33" s="32" t="s">
        <v>49</v>
      </c>
      <c r="I33" s="18" t="s">
        <v>40</v>
      </c>
      <c r="J33" s="18" t="s">
        <v>41</v>
      </c>
    </row>
    <row r="34" spans="2:15" ht="18" x14ac:dyDescent="0.4">
      <c r="B34" s="31" t="s">
        <v>50</v>
      </c>
      <c r="C34" s="32">
        <f>C33/6</f>
        <v>8.9325795584659584</v>
      </c>
      <c r="D34" s="32" t="s">
        <v>49</v>
      </c>
      <c r="I34" s="25"/>
      <c r="J34" s="25" t="s">
        <v>17</v>
      </c>
      <c r="K34" s="25" t="s">
        <v>18</v>
      </c>
      <c r="L34" s="25" t="s">
        <v>19</v>
      </c>
      <c r="M34" s="25" t="s">
        <v>20</v>
      </c>
      <c r="N34" s="25" t="s">
        <v>21</v>
      </c>
    </row>
    <row r="35" spans="2:15" ht="15.6" x14ac:dyDescent="0.3">
      <c r="B35" s="32"/>
      <c r="C35" s="32"/>
      <c r="D35" s="32"/>
      <c r="I35" s="28" t="s">
        <v>32</v>
      </c>
      <c r="J35" s="28">
        <v>1</v>
      </c>
      <c r="K35" s="28">
        <v>19.757724944902204</v>
      </c>
      <c r="L35" s="28">
        <v>19.757724944902204</v>
      </c>
      <c r="M35" s="28">
        <v>2.0028332699918105</v>
      </c>
      <c r="N35" s="28">
        <v>0.29264301203851278</v>
      </c>
    </row>
    <row r="36" spans="2:15" ht="18" x14ac:dyDescent="0.4">
      <c r="B36" s="31" t="s">
        <v>52</v>
      </c>
      <c r="C36" s="34">
        <f>C34/P27</f>
        <v>1.5714520404848129</v>
      </c>
      <c r="D36" s="32" t="s">
        <v>51</v>
      </c>
      <c r="E36" s="32" t="s">
        <v>53</v>
      </c>
      <c r="F36" s="32">
        <f>FDIST(C36,6,8)</f>
        <v>0.27037118069919214</v>
      </c>
      <c r="I36" s="28" t="s">
        <v>14</v>
      </c>
      <c r="J36" s="28">
        <v>2</v>
      </c>
      <c r="K36" s="28">
        <v>19.729775055097814</v>
      </c>
      <c r="L36" s="28">
        <v>9.8648875275489072</v>
      </c>
      <c r="M36" s="28"/>
      <c r="N36" s="28"/>
    </row>
    <row r="37" spans="2:15" ht="16.2" thickBot="1" x14ac:dyDescent="0.35">
      <c r="B37" s="32"/>
      <c r="C37" s="32"/>
      <c r="D37" s="32"/>
      <c r="I37" s="29" t="s">
        <v>15</v>
      </c>
      <c r="J37" s="29">
        <v>3</v>
      </c>
      <c r="K37" s="29">
        <v>39.487500000000018</v>
      </c>
      <c r="L37" s="29"/>
      <c r="M37" s="29"/>
      <c r="N37" s="29"/>
    </row>
    <row r="38" spans="2:15" ht="18.600000000000001" thickBot="1" x14ac:dyDescent="0.45">
      <c r="K38" s="30" t="s">
        <v>42</v>
      </c>
      <c r="L38" s="30">
        <v>19.729775055097814</v>
      </c>
      <c r="M38" s="30" t="s">
        <v>37</v>
      </c>
    </row>
    <row r="39" spans="2:15" x14ac:dyDescent="0.3">
      <c r="I39" s="25"/>
      <c r="J39" s="25" t="s">
        <v>22</v>
      </c>
      <c r="K39" s="25" t="s">
        <v>11</v>
      </c>
      <c r="L39" s="25" t="s">
        <v>23</v>
      </c>
      <c r="M39" s="25" t="s">
        <v>24</v>
      </c>
      <c r="N39" s="25" t="s">
        <v>25</v>
      </c>
      <c r="O39" s="25" t="s">
        <v>26</v>
      </c>
    </row>
    <row r="40" spans="2:15" x14ac:dyDescent="0.3">
      <c r="I40" s="28" t="s">
        <v>16</v>
      </c>
      <c r="J40" s="28">
        <v>-43.998258726101554</v>
      </c>
      <c r="K40" s="28">
        <v>50.386623727150173</v>
      </c>
      <c r="L40" s="28">
        <v>-0.87321307663632297</v>
      </c>
      <c r="M40" s="28">
        <v>0.47462548424181017</v>
      </c>
      <c r="N40" s="28">
        <v>-260.79440283825807</v>
      </c>
      <c r="O40" s="28">
        <v>172.79788538605493</v>
      </c>
    </row>
    <row r="41" spans="2:15" ht="15" thickBot="1" x14ac:dyDescent="0.35">
      <c r="I41" s="29" t="s">
        <v>27</v>
      </c>
      <c r="J41" s="29">
        <v>1.9714462651860594</v>
      </c>
      <c r="K41" s="29">
        <v>1.3930366598219832</v>
      </c>
      <c r="L41" s="29">
        <v>1.4152149200710851</v>
      </c>
      <c r="M41" s="29">
        <v>0.29264301203851306</v>
      </c>
      <c r="N41" s="29">
        <v>-4.0223067215526092</v>
      </c>
      <c r="O41" s="29">
        <v>7.9651992519247274</v>
      </c>
    </row>
    <row r="51" spans="9:15" x14ac:dyDescent="0.3">
      <c r="I51"/>
      <c r="J51"/>
      <c r="K51"/>
      <c r="L51"/>
      <c r="M51"/>
      <c r="N51"/>
      <c r="O51"/>
    </row>
    <row r="52" spans="9:15" x14ac:dyDescent="0.3">
      <c r="I52"/>
      <c r="J52"/>
      <c r="K52"/>
      <c r="L52"/>
      <c r="M52"/>
      <c r="N52"/>
      <c r="O52"/>
    </row>
    <row r="53" spans="9:15" x14ac:dyDescent="0.3">
      <c r="I53"/>
      <c r="J53"/>
      <c r="K53"/>
      <c r="L53"/>
      <c r="M53"/>
      <c r="N53"/>
      <c r="O53"/>
    </row>
  </sheetData>
  <mergeCells count="1">
    <mergeCell ref="C1:K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Comparing 4slopes and intercept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2016-11-08T16:23:34Z</dcterms:modified>
</cp:coreProperties>
</file>