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8" activeTab="1"/>
  </bookViews>
  <sheets>
    <sheet name="Equation 16a and 16b" sheetId="2" r:id="rId1"/>
    <sheet name="Random  Proportions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L9" i="1" l="1"/>
  <c r="L10" i="1"/>
  <c r="L11" i="1"/>
  <c r="L12" i="1"/>
  <c r="L13" i="1"/>
  <c r="L14" i="1"/>
  <c r="L15" i="1"/>
  <c r="L16" i="1"/>
  <c r="L17" i="1"/>
  <c r="L8" i="1"/>
  <c r="S20" i="2" l="1"/>
  <c r="R20" i="2"/>
  <c r="S19" i="2"/>
  <c r="R19" i="2"/>
  <c r="B20" i="1"/>
  <c r="B25" i="1" s="1"/>
  <c r="H17" i="1"/>
  <c r="S6" i="2" a="1"/>
  <c r="S6" i="2" s="1"/>
  <c r="AB15" i="2" l="1"/>
  <c r="T15" i="2"/>
  <c r="V14" i="2"/>
  <c r="X13" i="2"/>
  <c r="Z12" i="2"/>
  <c r="AB11" i="2"/>
  <c r="T11" i="2"/>
  <c r="V10" i="2"/>
  <c r="X9" i="2"/>
  <c r="Z8" i="2"/>
  <c r="V8" i="2"/>
  <c r="X7" i="2"/>
  <c r="T7" i="2"/>
  <c r="V6" i="2"/>
  <c r="AA15" i="2"/>
  <c r="S15" i="2"/>
  <c r="Y14" i="2"/>
  <c r="AA13" i="2"/>
  <c r="S13" i="2"/>
  <c r="U12" i="2"/>
  <c r="W11" i="2"/>
  <c r="Y10" i="2"/>
  <c r="AA9" i="2"/>
  <c r="S9" i="2"/>
  <c r="Y8" i="2"/>
  <c r="U8" i="2"/>
  <c r="AA7" i="2"/>
  <c r="W7" i="2"/>
  <c r="Y6" i="2"/>
  <c r="U6" i="2"/>
  <c r="Z15" i="2"/>
  <c r="V15" i="2"/>
  <c r="AB14" i="2"/>
  <c r="X14" i="2"/>
  <c r="T14" i="2"/>
  <c r="Z13" i="2"/>
  <c r="V13" i="2"/>
  <c r="AB12" i="2"/>
  <c r="X12" i="2"/>
  <c r="T12" i="2"/>
  <c r="Z11" i="2"/>
  <c r="V11" i="2"/>
  <c r="AB10" i="2"/>
  <c r="X10" i="2"/>
  <c r="T10" i="2"/>
  <c r="Z9" i="2"/>
  <c r="V9" i="2"/>
  <c r="AB8" i="2"/>
  <c r="X8" i="2"/>
  <c r="T8" i="2"/>
  <c r="Z7" i="2"/>
  <c r="V7" i="2"/>
  <c r="AB6" i="2"/>
  <c r="X6" i="2"/>
  <c r="T6" i="2"/>
  <c r="X15" i="2"/>
  <c r="Z14" i="2"/>
  <c r="AB13" i="2"/>
  <c r="T13" i="2"/>
  <c r="V12" i="2"/>
  <c r="X11" i="2"/>
  <c r="Z10" i="2"/>
  <c r="AB9" i="2"/>
  <c r="T9" i="2"/>
  <c r="AB7" i="2"/>
  <c r="Z6" i="2"/>
  <c r="W15" i="2"/>
  <c r="U14" i="2"/>
  <c r="W13" i="2"/>
  <c r="Y12" i="2"/>
  <c r="AA11" i="2"/>
  <c r="S11" i="2"/>
  <c r="U10" i="2"/>
  <c r="W9" i="2"/>
  <c r="S7" i="2"/>
  <c r="Y15" i="2"/>
  <c r="U15" i="2"/>
  <c r="AA14" i="2"/>
  <c r="W14" i="2"/>
  <c r="S14" i="2"/>
  <c r="Y13" i="2"/>
  <c r="U13" i="2"/>
  <c r="AA12" i="2"/>
  <c r="W12" i="2"/>
  <c r="S12" i="2"/>
  <c r="Y11" i="2"/>
  <c r="U11" i="2"/>
  <c r="AA10" i="2"/>
  <c r="W10" i="2"/>
  <c r="S10" i="2"/>
  <c r="Y9" i="2"/>
  <c r="U9" i="2"/>
  <c r="AA8" i="2"/>
  <c r="W8" i="2"/>
  <c r="S8" i="2"/>
  <c r="Y7" i="2"/>
  <c r="U7" i="2"/>
  <c r="AA6" i="2"/>
  <c r="W6" i="2"/>
  <c r="R21" i="2" l="1"/>
  <c r="P24" i="2"/>
  <c r="P25" i="2"/>
  <c r="H9" i="1"/>
  <c r="H10" i="1"/>
  <c r="H11" i="1"/>
  <c r="H12" i="1"/>
  <c r="H13" i="1"/>
  <c r="H14" i="1"/>
  <c r="H15" i="1"/>
  <c r="H16" i="1"/>
  <c r="H8" i="1"/>
  <c r="D20" i="1" l="1"/>
  <c r="G20" i="1" s="1"/>
  <c r="D25" i="1"/>
  <c r="G25" i="1" s="1"/>
</calcChain>
</file>

<file path=xl/sharedStrings.xml><?xml version="1.0" encoding="utf-8"?>
<sst xmlns="http://schemas.openxmlformats.org/spreadsheetml/2006/main" count="113" uniqueCount="109">
  <si>
    <t>E(X1)=</t>
  </si>
  <si>
    <t>E(X2)=</t>
  </si>
  <si>
    <t>E(X3)=</t>
  </si>
  <si>
    <t>E(X4)=</t>
  </si>
  <si>
    <t>E(X5)=</t>
  </si>
  <si>
    <t>E(X6)=</t>
  </si>
  <si>
    <t>E(X7)=</t>
  </si>
  <si>
    <t>E(X8)=</t>
  </si>
  <si>
    <t>E(X9)=</t>
  </si>
  <si>
    <t>V(X1)=</t>
  </si>
  <si>
    <t>V(X2)=</t>
  </si>
  <si>
    <t>V(X3)=</t>
  </si>
  <si>
    <t>V(X4)=</t>
  </si>
  <si>
    <t>V(X5)=</t>
  </si>
  <si>
    <t>V(X6)=</t>
  </si>
  <si>
    <t>V(X7)=</t>
  </si>
  <si>
    <t>V(X8)=</t>
  </si>
  <si>
    <t>V(X9)=</t>
  </si>
  <si>
    <t>w2=</t>
  </si>
  <si>
    <t>w3=</t>
  </si>
  <si>
    <t>w4=</t>
  </si>
  <si>
    <t>w5=</t>
  </si>
  <si>
    <t>w6=</t>
  </si>
  <si>
    <t>w7=</t>
  </si>
  <si>
    <t>w8=</t>
  </si>
  <si>
    <t>w9=</t>
  </si>
  <si>
    <t>w2^2=</t>
  </si>
  <si>
    <t>w3^2=</t>
  </si>
  <si>
    <t>w4^2=</t>
  </si>
  <si>
    <t>w5^2=</t>
  </si>
  <si>
    <t>w6^2=</t>
  </si>
  <si>
    <t>w7^2=</t>
  </si>
  <si>
    <t>w8^2=</t>
  </si>
  <si>
    <t>w9^2=</t>
  </si>
  <si>
    <t>W=</t>
  </si>
  <si>
    <t>X=</t>
  </si>
  <si>
    <t>Please enter the following values:</t>
  </si>
  <si>
    <t>E[w1]=</t>
  </si>
  <si>
    <t>E[w2]=</t>
  </si>
  <si>
    <t>E[w3]=</t>
  </si>
  <si>
    <t>E[w4]=</t>
  </si>
  <si>
    <t>E[w5]=</t>
  </si>
  <si>
    <t>E[w6]=</t>
  </si>
  <si>
    <t>E[w7]=</t>
  </si>
  <si>
    <t>E[w8]=</t>
  </si>
  <si>
    <t>E[w9]=</t>
  </si>
  <si>
    <t>E[x1]=</t>
  </si>
  <si>
    <t>E[x2]=</t>
  </si>
  <si>
    <t>E[x3]=</t>
  </si>
  <si>
    <t>E[x4]=</t>
  </si>
  <si>
    <t>E[x5]=</t>
  </si>
  <si>
    <t>E[x6]=</t>
  </si>
  <si>
    <t>E[x7]=</t>
  </si>
  <si>
    <t>E[x8]=</t>
  </si>
  <si>
    <t>E[x9]=</t>
  </si>
  <si>
    <t>Please enter the values for the matrix</t>
  </si>
  <si>
    <t>First part of equation 16b:</t>
  </si>
  <si>
    <t>Second part of equation 16b:</t>
  </si>
  <si>
    <t>Third part of equation 16b:</t>
  </si>
  <si>
    <t>Calculations</t>
  </si>
  <si>
    <t>Equation 9a</t>
  </si>
  <si>
    <t>V(W2)=</t>
  </si>
  <si>
    <t>V(W3)=</t>
  </si>
  <si>
    <t>V(W4)=</t>
  </si>
  <si>
    <t>V(W5)=</t>
  </si>
  <si>
    <t>V(W6)=</t>
  </si>
  <si>
    <t>V(W7)=</t>
  </si>
  <si>
    <t>V(W8)=</t>
  </si>
  <si>
    <t>V(W9)=</t>
  </si>
  <si>
    <t>E[w10]=</t>
  </si>
  <si>
    <t>E[x10]</t>
  </si>
  <si>
    <t>E(X10)=</t>
  </si>
  <si>
    <t>V(X10)=</t>
  </si>
  <si>
    <t>For  further details the user may refer to the original article by Maghsoodloo, West and Barnes: "A STATISTICAL STUDY ON THE  VARIABILITY OF AGGREGATE  CHARACTERISTICS OF ASPHALT MIXTURES"</t>
  </si>
  <si>
    <t>This Worksheet was created soley by Dr. Dilcu H. Barnes at the request of Dr. Saeed Maghsoodloo of Auburn University strictly for practitioners in industry.</t>
  </si>
  <si>
    <r>
      <t>E(Y</t>
    </r>
    <r>
      <rPr>
        <vertAlign val="subscript"/>
        <sz val="14"/>
        <rFont val="Calibri"/>
        <family val="2"/>
        <scheme val="minor"/>
      </rPr>
      <t>n</t>
    </r>
    <r>
      <rPr>
        <sz val="14"/>
        <rFont val="Calibri"/>
        <family val="2"/>
        <scheme val="minor"/>
      </rPr>
      <t>)=</t>
    </r>
  </si>
  <si>
    <r>
      <t>V(Y</t>
    </r>
    <r>
      <rPr>
        <vertAlign val="subscript"/>
        <sz val="14"/>
        <rFont val="Calibri"/>
        <family val="2"/>
        <scheme val="minor"/>
      </rPr>
      <t>n</t>
    </r>
    <r>
      <rPr>
        <sz val="14"/>
        <rFont val="Calibri"/>
        <family val="2"/>
        <scheme val="minor"/>
      </rPr>
      <t>)=</t>
    </r>
  </si>
  <si>
    <r>
      <t>E(Y</t>
    </r>
    <r>
      <rPr>
        <b/>
        <vertAlign val="subscript"/>
        <sz val="14"/>
        <rFont val="Verdana"/>
        <family val="2"/>
      </rPr>
      <t>n</t>
    </r>
    <r>
      <rPr>
        <b/>
        <sz val="14"/>
        <rFont val="Verdana"/>
        <family val="2"/>
      </rPr>
      <t>)=</t>
    </r>
  </si>
  <si>
    <r>
      <t>V(Y</t>
    </r>
    <r>
      <rPr>
        <b/>
        <vertAlign val="subscript"/>
        <sz val="14"/>
        <rFont val="Verdana"/>
        <family val="2"/>
      </rPr>
      <t>n</t>
    </r>
    <r>
      <rPr>
        <b/>
        <sz val="14"/>
        <rFont val="Verdana"/>
        <family val="2"/>
      </rPr>
      <t>)=</t>
    </r>
  </si>
  <si>
    <t>The most general case where all variates are correlated</t>
  </si>
  <si>
    <t>®</t>
  </si>
  <si>
    <t>Correlated  Xis and Wi's but  independent of each other</t>
  </si>
  <si>
    <r>
      <t>E(Y</t>
    </r>
    <r>
      <rPr>
        <vertAlign val="subscript"/>
        <sz val="14"/>
        <color theme="1"/>
        <rFont val="Calibri"/>
        <family val="2"/>
        <scheme val="minor"/>
      </rPr>
      <t>n</t>
    </r>
    <r>
      <rPr>
        <sz val="14"/>
        <color theme="1"/>
        <rFont val="Calibri"/>
        <family val="2"/>
        <scheme val="minor"/>
      </rPr>
      <t>)=</t>
    </r>
  </si>
  <si>
    <r>
      <t xml:space="preserve">CV = Coeffficient  of Variation = </t>
    </r>
    <r>
      <rPr>
        <sz val="11"/>
        <color theme="1"/>
        <rFont val="Symbol"/>
        <family val="1"/>
        <charset val="2"/>
      </rPr>
      <t>s/</t>
    </r>
    <r>
      <rPr>
        <sz val="11"/>
        <color theme="1"/>
        <rFont val="Calibri"/>
        <family val="2"/>
      </rPr>
      <t>µ</t>
    </r>
  </si>
  <si>
    <t>V= Variance;    n = 3 aggregates for this example</t>
  </si>
  <si>
    <r>
      <t>CV(Y</t>
    </r>
    <r>
      <rPr>
        <vertAlign val="subscript"/>
        <sz val="11"/>
        <color theme="1"/>
        <rFont val="Calibri"/>
        <family val="2"/>
        <scheme val="minor"/>
      </rPr>
      <t>n</t>
    </r>
    <r>
      <rPr>
        <sz val="11"/>
        <color theme="1"/>
        <rFont val="Calibri"/>
        <family val="2"/>
        <scheme val="minor"/>
      </rPr>
      <t>) =</t>
    </r>
  </si>
  <si>
    <t>The Example 2 on pp.437-8 of "Advances and Applications in Statistics", VOL 51, No. 6, 2017, pp. 427-444</t>
  </si>
  <si>
    <t>E(w1)=</t>
  </si>
  <si>
    <t>E(w10)=</t>
  </si>
  <si>
    <r>
      <t>V(W</t>
    </r>
    <r>
      <rPr>
        <b/>
        <vertAlign val="subscript"/>
        <sz val="11"/>
        <color theme="1"/>
        <rFont val="Calibri"/>
        <family val="2"/>
        <scheme val="minor"/>
      </rPr>
      <t>1</t>
    </r>
    <r>
      <rPr>
        <b/>
        <sz val="11"/>
        <color theme="1"/>
        <rFont val="Calibri"/>
        <family val="2"/>
        <scheme val="minor"/>
      </rPr>
      <t>)=</t>
    </r>
  </si>
  <si>
    <r>
      <t>V(W</t>
    </r>
    <r>
      <rPr>
        <b/>
        <vertAlign val="subscript"/>
        <sz val="11"/>
        <color theme="1"/>
        <rFont val="Calibri"/>
        <family val="2"/>
        <scheme val="minor"/>
      </rPr>
      <t>10</t>
    </r>
    <r>
      <rPr>
        <b/>
        <sz val="11"/>
        <color theme="1"/>
        <rFont val="Calibri"/>
        <family val="2"/>
        <scheme val="minor"/>
      </rPr>
      <t>)=</t>
    </r>
  </si>
  <si>
    <t>Congruent with the article</t>
  </si>
  <si>
    <r>
      <t>X</t>
    </r>
    <r>
      <rPr>
        <b/>
        <vertAlign val="subscript"/>
        <sz val="11"/>
        <color theme="1"/>
        <rFont val="Calibri"/>
        <family val="2"/>
        <scheme val="minor"/>
      </rPr>
      <t>i</t>
    </r>
    <r>
      <rPr>
        <b/>
        <sz val="11"/>
        <color theme="1"/>
        <rFont val="Calibri"/>
        <family val="2"/>
        <scheme val="minor"/>
      </rPr>
      <t>'s are  Independent</t>
    </r>
  </si>
  <si>
    <t>E(w1^2)=</t>
  </si>
  <si>
    <t>E(w10^2)=</t>
  </si>
  <si>
    <r>
      <t>The  Example 1 on pp. 431-2 of the Article; the case of constant proportioms w</t>
    </r>
    <r>
      <rPr>
        <b/>
        <vertAlign val="subscript"/>
        <sz val="12"/>
        <color theme="1"/>
        <rFont val="Calibri"/>
        <family val="2"/>
        <scheme val="minor"/>
      </rPr>
      <t>i</t>
    </r>
    <r>
      <rPr>
        <b/>
        <sz val="12"/>
        <color theme="1"/>
        <rFont val="Calibri"/>
        <family val="2"/>
        <scheme val="minor"/>
      </rPr>
      <t>'s in the Lab environment</t>
    </r>
  </si>
  <si>
    <r>
      <t>Section 3 of the Article pp.433-438; the case of random W</t>
    </r>
    <r>
      <rPr>
        <b/>
        <vertAlign val="subscript"/>
        <sz val="12"/>
        <color theme="1"/>
        <rFont val="Calibri"/>
        <family val="2"/>
        <scheme val="minor"/>
      </rPr>
      <t>i</t>
    </r>
    <r>
      <rPr>
        <b/>
        <sz val="12"/>
        <color theme="1"/>
        <rFont val="Calibri"/>
        <family val="2"/>
        <scheme val="minor"/>
      </rPr>
      <t xml:space="preserve">'s for Plant-Operations </t>
    </r>
  </si>
  <si>
    <t>CV(W1)=</t>
  </si>
  <si>
    <t>CV(W2)=</t>
  </si>
  <si>
    <t>CV(W3)=</t>
  </si>
  <si>
    <t>CV(W4)=</t>
  </si>
  <si>
    <t>CV(W5)=</t>
  </si>
  <si>
    <t>CV(W6)=</t>
  </si>
  <si>
    <t>CV(W7)=</t>
  </si>
  <si>
    <t>CV(W8)=</t>
  </si>
  <si>
    <t>CV(W9)=</t>
  </si>
  <si>
    <t>CV(W10)=</t>
  </si>
  <si>
    <t>This file was created soley by Dr. Dilcu H. Barnes at the request of Dr. Saeed Maghsoodloo of Auburn University strictly for practitioners in industry.</t>
  </si>
  <si>
    <r>
      <t>Note that the user must always denote the stockpile with either the Max. or Min. variance as the n</t>
    </r>
    <r>
      <rPr>
        <vertAlign val="superscript"/>
        <sz val="12"/>
        <color theme="1"/>
        <rFont val="Calibri"/>
        <family val="2"/>
        <scheme val="minor"/>
      </rPr>
      <t>th</t>
    </r>
    <r>
      <rPr>
        <sz val="12"/>
        <color theme="1"/>
        <rFont val="Calibri"/>
        <family val="2"/>
        <scheme val="minor"/>
      </rPr>
      <t xml:space="preserve"> stockpile.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</si>
</sst>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"/>
    <numFmt numFmtId="165" formatCode="0.00000000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1"/>
      <name val="Symbol"/>
      <family val="1"/>
      <charset val="2"/>
    </font>
    <font>
      <sz val="11"/>
      <color theme="1"/>
      <name val="Calibri"/>
      <family val="2"/>
    </font>
    <font>
      <vertAlign val="subscript"/>
      <sz val="14"/>
      <name val="Calibri"/>
      <family val="2"/>
      <scheme val="minor"/>
    </font>
    <font>
      <b/>
      <sz val="14"/>
      <name val="Verdana"/>
      <family val="2"/>
    </font>
    <font>
      <b/>
      <vertAlign val="subscript"/>
      <sz val="14"/>
      <name val="Verdana"/>
      <family val="2"/>
    </font>
    <font>
      <b/>
      <sz val="14"/>
      <color theme="1"/>
      <name val="Calibri"/>
      <family val="2"/>
      <scheme val="minor"/>
    </font>
    <font>
      <b/>
      <sz val="16"/>
      <color theme="1"/>
      <name val="Symbol"/>
      <family val="1"/>
      <charset val="2"/>
    </font>
    <font>
      <vertAlign val="subscript"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vertAlign val="subscript"/>
      <sz val="12"/>
      <color theme="1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A2F6F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right"/>
    </xf>
    <xf numFmtId="2" fontId="0" fillId="0" borderId="1" xfId="0" applyNumberFormat="1" applyBorder="1" applyAlignment="1">
      <alignment horizontal="left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0" xfId="0" applyFont="1"/>
    <xf numFmtId="0" fontId="1" fillId="4" borderId="1" xfId="0" applyFont="1" applyFill="1" applyBorder="1" applyAlignment="1">
      <alignment horizontal="right"/>
    </xf>
    <xf numFmtId="0" fontId="0" fillId="4" borderId="1" xfId="0" applyFill="1" applyBorder="1" applyAlignment="1">
      <alignment horizontal="left"/>
    </xf>
    <xf numFmtId="0" fontId="1" fillId="5" borderId="1" xfId="0" applyFont="1" applyFill="1" applyBorder="1" applyAlignment="1">
      <alignment horizontal="right"/>
    </xf>
    <xf numFmtId="0" fontId="0" fillId="5" borderId="1" xfId="0" applyFill="1" applyBorder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2" fontId="0" fillId="0" borderId="0" xfId="0" applyNumberFormat="1" applyBorder="1" applyAlignment="1">
      <alignment horizontal="left"/>
    </xf>
    <xf numFmtId="0" fontId="0" fillId="0" borderId="0" xfId="0" applyFill="1" applyBorder="1"/>
    <xf numFmtId="0" fontId="1" fillId="0" borderId="0" xfId="0" applyFont="1" applyFill="1" applyBorder="1"/>
    <xf numFmtId="0" fontId="0" fillId="0" borderId="0" xfId="0" applyAlignment="1"/>
    <xf numFmtId="0" fontId="3" fillId="0" borderId="4" xfId="0" applyFont="1" applyBorder="1" applyAlignment="1">
      <alignment horizontal="right"/>
    </xf>
    <xf numFmtId="164" fontId="3" fillId="0" borderId="2" xfId="0" applyNumberFormat="1" applyFont="1" applyBorder="1" applyAlignment="1">
      <alignment horizontal="left"/>
    </xf>
    <xf numFmtId="0" fontId="9" fillId="8" borderId="1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right"/>
    </xf>
    <xf numFmtId="2" fontId="3" fillId="3" borderId="1" xfId="0" applyNumberFormat="1" applyFont="1" applyFill="1" applyBorder="1" applyAlignment="1">
      <alignment horizontal="left"/>
    </xf>
    <xf numFmtId="164" fontId="3" fillId="3" borderId="1" xfId="0" applyNumberFormat="1" applyFont="1" applyFill="1" applyBorder="1" applyAlignment="1">
      <alignment horizontal="left"/>
    </xf>
    <xf numFmtId="0" fontId="0" fillId="0" borderId="0" xfId="0" applyAlignment="1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1" fillId="0" borderId="0" xfId="0" applyFont="1" applyAlignment="1">
      <alignment horizontal="left"/>
    </xf>
    <xf numFmtId="0" fontId="0" fillId="7" borderId="1" xfId="0" applyFill="1" applyBorder="1" applyAlignment="1">
      <alignment horizontal="center"/>
    </xf>
    <xf numFmtId="0" fontId="0" fillId="0" borderId="0" xfId="0" applyAlignment="1">
      <alignment horizontal="left"/>
    </xf>
    <xf numFmtId="0" fontId="0" fillId="6" borderId="1" xfId="0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2" fillId="0" borderId="0" xfId="0" applyFont="1" applyAlignment="1">
      <alignment horizontal="right"/>
    </xf>
    <xf numFmtId="10" fontId="0" fillId="0" borderId="0" xfId="0" applyNumberFormat="1" applyAlignment="1">
      <alignment horizontal="left"/>
    </xf>
    <xf numFmtId="0" fontId="2" fillId="0" borderId="0" xfId="0" applyFont="1" applyAlignment="1">
      <alignment horizontal="right"/>
    </xf>
    <xf numFmtId="2" fontId="2" fillId="0" borderId="0" xfId="0" applyNumberFormat="1" applyFont="1" applyAlignment="1">
      <alignment horizontal="left"/>
    </xf>
    <xf numFmtId="0" fontId="0" fillId="0" borderId="0" xfId="0" applyAlignment="1">
      <alignment horizontal="left"/>
    </xf>
    <xf numFmtId="0" fontId="14" fillId="0" borderId="0" xfId="0" applyFont="1" applyAlignment="1">
      <alignment horizontal="left"/>
    </xf>
    <xf numFmtId="0" fontId="1" fillId="0" borderId="0" xfId="0" applyFont="1" applyBorder="1" applyAlignment="1">
      <alignment horizontal="right"/>
    </xf>
    <xf numFmtId="164" fontId="0" fillId="0" borderId="1" xfId="0" applyNumberFormat="1" applyBorder="1" applyAlignment="1">
      <alignment horizontal="left"/>
    </xf>
    <xf numFmtId="0" fontId="0" fillId="0" borderId="0" xfId="0" applyAlignment="1"/>
    <xf numFmtId="0" fontId="0" fillId="0" borderId="0" xfId="0" applyAlignment="1">
      <alignment horizontal="left"/>
    </xf>
    <xf numFmtId="0" fontId="17" fillId="0" borderId="0" xfId="0" applyFont="1" applyAlignment="1"/>
    <xf numFmtId="0" fontId="3" fillId="3" borderId="0" xfId="0" applyFont="1" applyFill="1" applyBorder="1" applyAlignment="1">
      <alignment horizontal="right"/>
    </xf>
    <xf numFmtId="2" fontId="3" fillId="3" borderId="0" xfId="0" applyNumberFormat="1" applyFont="1" applyFill="1" applyBorder="1" applyAlignment="1">
      <alignment horizontal="left"/>
    </xf>
    <xf numFmtId="164" fontId="3" fillId="3" borderId="0" xfId="0" applyNumberFormat="1" applyFont="1" applyFill="1" applyBorder="1" applyAlignment="1">
      <alignment horizontal="left"/>
    </xf>
    <xf numFmtId="165" fontId="0" fillId="0" borderId="0" xfId="0" applyNumberFormat="1" applyAlignment="1"/>
    <xf numFmtId="165" fontId="0" fillId="0" borderId="0" xfId="0" applyNumberFormat="1"/>
    <xf numFmtId="165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1" fillId="0" borderId="0" xfId="0" applyFont="1" applyAlignment="1"/>
    <xf numFmtId="0" fontId="3" fillId="0" borderId="0" xfId="0" applyFont="1" applyAlignment="1">
      <alignment horizontal="left"/>
    </xf>
    <xf numFmtId="0" fontId="2" fillId="0" borderId="0" xfId="0" applyFont="1" applyAlignment="1"/>
    <xf numFmtId="0" fontId="0" fillId="0" borderId="0" xfId="0" applyAlignment="1"/>
    <xf numFmtId="0" fontId="9" fillId="8" borderId="2" xfId="0" applyFont="1" applyFill="1" applyBorder="1" applyAlignment="1">
      <alignment horizontal="center"/>
    </xf>
    <xf numFmtId="0" fontId="9" fillId="8" borderId="1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7" borderId="1" xfId="0" applyFont="1" applyFill="1" applyBorder="1" applyAlignment="1">
      <alignment horizontal="center"/>
    </xf>
    <xf numFmtId="165" fontId="14" fillId="0" borderId="0" xfId="0" applyNumberFormat="1" applyFont="1" applyAlignment="1">
      <alignment wrapText="1"/>
    </xf>
    <xf numFmtId="0" fontId="14" fillId="0" borderId="0" xfId="0" applyFont="1" applyAlignment="1">
      <alignment wrapText="1"/>
    </xf>
    <xf numFmtId="0" fontId="15" fillId="0" borderId="0" xfId="0" applyFont="1" applyAlignment="1">
      <alignment horizontal="left"/>
    </xf>
    <xf numFmtId="0" fontId="1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11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0" fontId="0" fillId="0" borderId="0" xfId="0" applyAlignment="1">
      <alignment horizontal="left"/>
    </xf>
    <xf numFmtId="0" fontId="15" fillId="0" borderId="0" xfId="0" applyFont="1" applyBorder="1" applyAlignment="1">
      <alignment horizontal="left"/>
    </xf>
    <xf numFmtId="0" fontId="14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A2F6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295275</xdr:colOff>
      <xdr:row>16</xdr:row>
      <xdr:rowOff>133350</xdr:rowOff>
    </xdr:from>
    <xdr:to>
      <xdr:col>25</xdr:col>
      <xdr:colOff>314325</xdr:colOff>
      <xdr:row>29</xdr:row>
      <xdr:rowOff>66675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6FE288F9-9D17-4EE2-90B1-35FD78A23A3A}"/>
            </a:ext>
          </a:extLst>
        </xdr:cNvPr>
        <xdr:cNvSpPr txBox="1"/>
      </xdr:nvSpPr>
      <xdr:spPr>
        <a:xfrm>
          <a:off x="8848725" y="2800350"/>
          <a:ext cx="2019300" cy="2486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/>
            <a:t>Please enter</a:t>
          </a:r>
          <a:r>
            <a:rPr lang="en-US" sz="1100" b="1" baseline="0"/>
            <a:t> the following values:</a:t>
          </a:r>
        </a:p>
        <a:p>
          <a:r>
            <a:rPr lang="en-US" sz="1100" b="1" baseline="0"/>
            <a:t>1)W matrix (If you have only such as 2x2 matrix leave the other values as '0') </a:t>
          </a:r>
        </a:p>
        <a:p>
          <a:r>
            <a:rPr lang="en-US" sz="1100" b="1" baseline="0"/>
            <a:t>2) X matrix (same as the W matrix leave the other values as '0')</a:t>
          </a:r>
        </a:p>
        <a:p>
          <a:r>
            <a:rPr lang="en-US" sz="1100" b="1" baseline="0"/>
            <a:t>3)Expected values of W</a:t>
          </a:r>
        </a:p>
        <a:p>
          <a:r>
            <a:rPr lang="en-US" sz="1100" b="1" baseline="0"/>
            <a:t>4)Expected values of X </a:t>
          </a:r>
        </a:p>
        <a:p>
          <a:r>
            <a:rPr lang="en-US" sz="1100" b="1" baseline="0"/>
            <a:t>(If n&lt;10 please leave the rest of the values as '0')</a:t>
          </a:r>
          <a:endParaRPr lang="en-US" sz="11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B30"/>
  <sheetViews>
    <sheetView workbookViewId="0">
      <selection activeCell="R26" sqref="R26"/>
    </sheetView>
  </sheetViews>
  <sheetFormatPr defaultRowHeight="14.4" x14ac:dyDescent="0.3"/>
  <cols>
    <col min="1" max="1" width="5" customWidth="1"/>
    <col min="2" max="2" width="4.88671875" customWidth="1"/>
    <col min="3" max="3" width="5.6640625" customWidth="1"/>
    <col min="4" max="4" width="6.44140625" customWidth="1"/>
    <col min="5" max="5" width="7.109375" customWidth="1"/>
    <col min="6" max="6" width="6.44140625" customWidth="1"/>
    <col min="7" max="7" width="6.5546875" customWidth="1"/>
    <col min="8" max="9" width="6.44140625" customWidth="1"/>
    <col min="10" max="10" width="6.5546875" customWidth="1"/>
    <col min="11" max="11" width="6.33203125" customWidth="1"/>
    <col min="12" max="12" width="7.33203125" customWidth="1"/>
    <col min="13" max="13" width="4.44140625" customWidth="1"/>
    <col min="14" max="14" width="7.5546875" customWidth="1"/>
    <col min="15" max="15" width="9.109375" style="2"/>
    <col min="16" max="16" width="7.88671875" style="1" customWidth="1"/>
    <col min="17" max="17" width="6.5546875" style="2" customWidth="1"/>
    <col min="18" max="18" width="8.109375" style="1" customWidth="1"/>
    <col min="19" max="20" width="6.44140625" customWidth="1"/>
    <col min="21" max="21" width="6.88671875" customWidth="1"/>
    <col min="22" max="22" width="6" customWidth="1"/>
    <col min="23" max="23" width="6.44140625" customWidth="1"/>
    <col min="24" max="24" width="5.44140625" customWidth="1"/>
    <col min="25" max="26" width="5.33203125" customWidth="1"/>
    <col min="27" max="27" width="5.6640625" customWidth="1"/>
    <col min="28" max="28" width="5.88671875" customWidth="1"/>
    <col min="29" max="30" width="5.6640625" customWidth="1"/>
  </cols>
  <sheetData>
    <row r="3" spans="1:28" ht="18" x14ac:dyDescent="0.35">
      <c r="A3" s="56" t="s">
        <v>107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7"/>
      <c r="S3" s="57"/>
      <c r="T3" s="57"/>
      <c r="U3" s="57"/>
      <c r="V3" s="58"/>
      <c r="W3" s="58"/>
      <c r="X3" s="58"/>
    </row>
    <row r="4" spans="1:28" ht="18" x14ac:dyDescent="0.35">
      <c r="F4" s="55" t="s">
        <v>79</v>
      </c>
      <c r="G4" s="55"/>
      <c r="H4" s="55"/>
      <c r="I4" s="55"/>
      <c r="J4" s="55"/>
      <c r="K4" s="55"/>
      <c r="L4" s="55"/>
      <c r="M4" s="55"/>
      <c r="N4" s="55"/>
      <c r="O4" s="55"/>
    </row>
    <row r="5" spans="1:28" x14ac:dyDescent="0.3">
      <c r="A5" s="61" t="s">
        <v>55</v>
      </c>
      <c r="B5" s="61"/>
      <c r="C5" s="61"/>
      <c r="D5" s="61"/>
      <c r="E5" s="61"/>
      <c r="F5" s="61"/>
      <c r="G5" s="61"/>
      <c r="M5" s="27"/>
      <c r="N5" s="32" t="s">
        <v>36</v>
      </c>
      <c r="O5" s="28"/>
      <c r="P5" s="28"/>
      <c r="Q5" s="28"/>
      <c r="R5"/>
      <c r="S5" s="29">
        <v>1</v>
      </c>
      <c r="T5" s="29">
        <v>2</v>
      </c>
      <c r="U5" s="29">
        <v>3</v>
      </c>
      <c r="V5" s="29">
        <v>4</v>
      </c>
      <c r="W5" s="29">
        <v>5</v>
      </c>
      <c r="X5" s="29">
        <v>6</v>
      </c>
      <c r="Y5" s="29">
        <v>7</v>
      </c>
      <c r="Z5" s="29">
        <v>8</v>
      </c>
      <c r="AA5" s="29">
        <v>9</v>
      </c>
      <c r="AB5" s="29">
        <v>10</v>
      </c>
    </row>
    <row r="6" spans="1:28" x14ac:dyDescent="0.3">
      <c r="C6" s="36">
        <v>1</v>
      </c>
      <c r="D6" s="36">
        <v>2</v>
      </c>
      <c r="E6" s="36">
        <v>3</v>
      </c>
      <c r="F6" s="36">
        <v>4</v>
      </c>
      <c r="G6" s="36">
        <v>5</v>
      </c>
      <c r="H6" s="36">
        <v>6</v>
      </c>
      <c r="I6" s="36">
        <v>7</v>
      </c>
      <c r="J6" s="36">
        <v>8</v>
      </c>
      <c r="K6" s="36">
        <v>9</v>
      </c>
      <c r="L6" s="36">
        <v>10</v>
      </c>
      <c r="M6" s="19"/>
      <c r="N6" s="9" t="s">
        <v>37</v>
      </c>
      <c r="O6" s="10">
        <v>0</v>
      </c>
      <c r="P6" s="11" t="s">
        <v>46</v>
      </c>
      <c r="Q6" s="12">
        <v>0</v>
      </c>
      <c r="R6" s="8">
        <v>1</v>
      </c>
      <c r="S6" s="35">
        <f t="array" ref="S6:AB15">MMULT(C7:L16,C20:L29)</f>
        <v>0</v>
      </c>
      <c r="T6" s="35">
        <v>0</v>
      </c>
      <c r="U6" s="35">
        <v>0</v>
      </c>
      <c r="V6" s="35">
        <v>0</v>
      </c>
      <c r="W6" s="35">
        <v>0</v>
      </c>
      <c r="X6" s="35">
        <v>0</v>
      </c>
      <c r="Y6" s="35">
        <v>0</v>
      </c>
      <c r="Z6" s="35">
        <v>0</v>
      </c>
      <c r="AA6" s="35">
        <v>0</v>
      </c>
      <c r="AB6" s="35">
        <v>0</v>
      </c>
    </row>
    <row r="7" spans="1:28" x14ac:dyDescent="0.3">
      <c r="B7" s="8">
        <v>1</v>
      </c>
      <c r="C7" s="30">
        <v>0</v>
      </c>
      <c r="D7" s="30">
        <v>0</v>
      </c>
      <c r="E7" s="30">
        <v>0</v>
      </c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18"/>
      <c r="N7" s="9" t="s">
        <v>38</v>
      </c>
      <c r="O7" s="10">
        <v>0</v>
      </c>
      <c r="P7" s="11" t="s">
        <v>47</v>
      </c>
      <c r="Q7" s="12">
        <v>0</v>
      </c>
      <c r="R7" s="8">
        <v>2</v>
      </c>
      <c r="S7" s="35">
        <v>0</v>
      </c>
      <c r="T7" s="35">
        <v>0</v>
      </c>
      <c r="U7" s="35">
        <v>0</v>
      </c>
      <c r="V7" s="35">
        <v>0</v>
      </c>
      <c r="W7" s="35">
        <v>0</v>
      </c>
      <c r="X7" s="35">
        <v>0</v>
      </c>
      <c r="Y7" s="35">
        <v>0</v>
      </c>
      <c r="Z7" s="35">
        <v>0</v>
      </c>
      <c r="AA7" s="35">
        <v>0</v>
      </c>
      <c r="AB7" s="35">
        <v>0</v>
      </c>
    </row>
    <row r="8" spans="1:28" x14ac:dyDescent="0.3">
      <c r="B8" s="8">
        <v>2</v>
      </c>
      <c r="C8" s="30">
        <v>0</v>
      </c>
      <c r="D8" s="30">
        <v>0</v>
      </c>
      <c r="E8" s="30">
        <v>0</v>
      </c>
      <c r="F8" s="30">
        <v>0</v>
      </c>
      <c r="G8" s="30">
        <v>0</v>
      </c>
      <c r="H8" s="30">
        <v>0</v>
      </c>
      <c r="I8" s="30">
        <v>0</v>
      </c>
      <c r="J8" s="30">
        <v>0</v>
      </c>
      <c r="K8" s="30">
        <v>0</v>
      </c>
      <c r="L8" s="30">
        <v>0</v>
      </c>
      <c r="M8" s="18"/>
      <c r="N8" s="9" t="s">
        <v>39</v>
      </c>
      <c r="O8" s="10">
        <v>0</v>
      </c>
      <c r="P8" s="11" t="s">
        <v>48</v>
      </c>
      <c r="Q8" s="12">
        <v>0</v>
      </c>
      <c r="R8" s="8">
        <v>3</v>
      </c>
      <c r="S8" s="35">
        <v>0</v>
      </c>
      <c r="T8" s="35">
        <v>0</v>
      </c>
      <c r="U8" s="35">
        <v>0</v>
      </c>
      <c r="V8" s="35">
        <v>0</v>
      </c>
      <c r="W8" s="35">
        <v>0</v>
      </c>
      <c r="X8" s="35">
        <v>0</v>
      </c>
      <c r="Y8" s="35">
        <v>0</v>
      </c>
      <c r="Z8" s="35">
        <v>0</v>
      </c>
      <c r="AA8" s="35">
        <v>0</v>
      </c>
      <c r="AB8" s="35">
        <v>0</v>
      </c>
    </row>
    <row r="9" spans="1:28" x14ac:dyDescent="0.3">
      <c r="B9" s="8">
        <v>3</v>
      </c>
      <c r="C9" s="30">
        <v>0</v>
      </c>
      <c r="D9" s="30">
        <v>0</v>
      </c>
      <c r="E9" s="30">
        <v>0</v>
      </c>
      <c r="F9" s="30">
        <v>0</v>
      </c>
      <c r="G9" s="30">
        <v>0</v>
      </c>
      <c r="H9" s="30">
        <v>0</v>
      </c>
      <c r="I9" s="30">
        <v>0</v>
      </c>
      <c r="J9" s="30">
        <v>0</v>
      </c>
      <c r="K9" s="30">
        <v>0</v>
      </c>
      <c r="L9" s="30">
        <v>0</v>
      </c>
      <c r="M9" s="18"/>
      <c r="N9" s="9" t="s">
        <v>40</v>
      </c>
      <c r="O9" s="10">
        <v>0</v>
      </c>
      <c r="P9" s="11" t="s">
        <v>49</v>
      </c>
      <c r="Q9" s="12">
        <v>0</v>
      </c>
      <c r="R9" s="8">
        <v>4</v>
      </c>
      <c r="S9" s="35">
        <v>0</v>
      </c>
      <c r="T9" s="35">
        <v>0</v>
      </c>
      <c r="U9" s="35">
        <v>0</v>
      </c>
      <c r="V9" s="35">
        <v>0</v>
      </c>
      <c r="W9" s="35">
        <v>0</v>
      </c>
      <c r="X9" s="35">
        <v>0</v>
      </c>
      <c r="Y9" s="35">
        <v>0</v>
      </c>
      <c r="Z9" s="35">
        <v>0</v>
      </c>
      <c r="AA9" s="35">
        <v>0</v>
      </c>
      <c r="AB9" s="35">
        <v>0</v>
      </c>
    </row>
    <row r="10" spans="1:28" x14ac:dyDescent="0.3">
      <c r="B10" s="8">
        <v>4</v>
      </c>
      <c r="C10" s="30">
        <v>0</v>
      </c>
      <c r="D10" s="30">
        <v>0</v>
      </c>
      <c r="E10" s="30">
        <v>0</v>
      </c>
      <c r="F10" s="30">
        <v>0</v>
      </c>
      <c r="G10" s="30">
        <v>0</v>
      </c>
      <c r="H10" s="30">
        <v>0</v>
      </c>
      <c r="I10" s="30">
        <v>0</v>
      </c>
      <c r="J10" s="30">
        <v>0</v>
      </c>
      <c r="K10" s="30">
        <v>0</v>
      </c>
      <c r="L10" s="30">
        <v>0</v>
      </c>
      <c r="M10" s="18"/>
      <c r="N10" s="9" t="s">
        <v>41</v>
      </c>
      <c r="O10" s="10">
        <v>0</v>
      </c>
      <c r="P10" s="11" t="s">
        <v>50</v>
      </c>
      <c r="Q10" s="12">
        <v>0</v>
      </c>
      <c r="R10" s="8">
        <v>5</v>
      </c>
      <c r="S10" s="35">
        <v>0</v>
      </c>
      <c r="T10" s="35">
        <v>0</v>
      </c>
      <c r="U10" s="35">
        <v>0</v>
      </c>
      <c r="V10" s="35">
        <v>0</v>
      </c>
      <c r="W10" s="35">
        <v>0</v>
      </c>
      <c r="X10" s="35">
        <v>0</v>
      </c>
      <c r="Y10" s="35">
        <v>0</v>
      </c>
      <c r="Z10" s="35">
        <v>0</v>
      </c>
      <c r="AA10" s="35">
        <v>0</v>
      </c>
      <c r="AB10" s="35">
        <v>0</v>
      </c>
    </row>
    <row r="11" spans="1:28" x14ac:dyDescent="0.3">
      <c r="A11" s="3" t="s">
        <v>34</v>
      </c>
      <c r="B11" s="8">
        <v>5</v>
      </c>
      <c r="C11" s="30">
        <v>0</v>
      </c>
      <c r="D11" s="30">
        <v>0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18"/>
      <c r="N11" s="9" t="s">
        <v>42</v>
      </c>
      <c r="O11" s="10">
        <v>0</v>
      </c>
      <c r="P11" s="11" t="s">
        <v>51</v>
      </c>
      <c r="Q11" s="12">
        <v>0</v>
      </c>
      <c r="R11" s="8">
        <v>6</v>
      </c>
      <c r="S11" s="35">
        <v>0</v>
      </c>
      <c r="T11" s="35">
        <v>0</v>
      </c>
      <c r="U11" s="35">
        <v>0</v>
      </c>
      <c r="V11" s="35">
        <v>0</v>
      </c>
      <c r="W11" s="35">
        <v>0</v>
      </c>
      <c r="X11" s="35">
        <v>0</v>
      </c>
      <c r="Y11" s="35">
        <v>0</v>
      </c>
      <c r="Z11" s="35">
        <v>0</v>
      </c>
      <c r="AA11" s="35">
        <v>0</v>
      </c>
      <c r="AB11" s="35">
        <v>0</v>
      </c>
    </row>
    <row r="12" spans="1:28" x14ac:dyDescent="0.3">
      <c r="B12" s="8">
        <v>6</v>
      </c>
      <c r="C12" s="30">
        <v>0</v>
      </c>
      <c r="D12" s="30">
        <v>0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18"/>
      <c r="N12" s="9" t="s">
        <v>43</v>
      </c>
      <c r="O12" s="10">
        <v>0</v>
      </c>
      <c r="P12" s="11" t="s">
        <v>52</v>
      </c>
      <c r="Q12" s="12">
        <v>0</v>
      </c>
      <c r="R12" s="8">
        <v>7</v>
      </c>
      <c r="S12" s="35">
        <v>0</v>
      </c>
      <c r="T12" s="35">
        <v>0</v>
      </c>
      <c r="U12" s="35">
        <v>0</v>
      </c>
      <c r="V12" s="35">
        <v>0</v>
      </c>
      <c r="W12" s="35">
        <v>0</v>
      </c>
      <c r="X12" s="35">
        <v>0</v>
      </c>
      <c r="Y12" s="35">
        <v>0</v>
      </c>
      <c r="Z12" s="35">
        <v>0</v>
      </c>
      <c r="AA12" s="35">
        <v>0</v>
      </c>
      <c r="AB12" s="35">
        <v>0</v>
      </c>
    </row>
    <row r="13" spans="1:28" x14ac:dyDescent="0.3">
      <c r="B13" s="8">
        <v>7</v>
      </c>
      <c r="C13" s="30">
        <v>0</v>
      </c>
      <c r="D13" s="30">
        <v>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18"/>
      <c r="N13" s="9" t="s">
        <v>44</v>
      </c>
      <c r="O13" s="10">
        <v>0</v>
      </c>
      <c r="P13" s="11" t="s">
        <v>53</v>
      </c>
      <c r="Q13" s="12">
        <v>0</v>
      </c>
      <c r="R13" s="8">
        <v>8</v>
      </c>
      <c r="S13" s="35">
        <v>0</v>
      </c>
      <c r="T13" s="35">
        <v>0</v>
      </c>
      <c r="U13" s="35">
        <v>0</v>
      </c>
      <c r="V13" s="35">
        <v>0</v>
      </c>
      <c r="W13" s="35">
        <v>0</v>
      </c>
      <c r="X13" s="35">
        <v>0</v>
      </c>
      <c r="Y13" s="35">
        <v>0</v>
      </c>
      <c r="Z13" s="35">
        <v>0</v>
      </c>
      <c r="AA13" s="35">
        <v>0</v>
      </c>
      <c r="AB13" s="35">
        <v>0</v>
      </c>
    </row>
    <row r="14" spans="1:28" x14ac:dyDescent="0.3">
      <c r="B14" s="8">
        <v>8</v>
      </c>
      <c r="C14" s="30">
        <v>0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18"/>
      <c r="N14" s="9" t="s">
        <v>45</v>
      </c>
      <c r="O14" s="10">
        <v>0</v>
      </c>
      <c r="P14" s="11" t="s">
        <v>54</v>
      </c>
      <c r="Q14" s="12">
        <v>0</v>
      </c>
      <c r="R14" s="8">
        <v>9</v>
      </c>
      <c r="S14" s="35">
        <v>0</v>
      </c>
      <c r="T14" s="35">
        <v>0</v>
      </c>
      <c r="U14" s="35">
        <v>0</v>
      </c>
      <c r="V14" s="35">
        <v>0</v>
      </c>
      <c r="W14" s="35">
        <v>0</v>
      </c>
      <c r="X14" s="35">
        <v>0</v>
      </c>
      <c r="Y14" s="35">
        <v>0</v>
      </c>
      <c r="Z14" s="35">
        <v>0</v>
      </c>
      <c r="AA14" s="35">
        <v>0</v>
      </c>
      <c r="AB14" s="35">
        <v>0</v>
      </c>
    </row>
    <row r="15" spans="1:28" x14ac:dyDescent="0.3">
      <c r="B15" s="8">
        <v>9</v>
      </c>
      <c r="C15" s="30">
        <v>0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18"/>
      <c r="N15" s="9" t="s">
        <v>69</v>
      </c>
      <c r="O15" s="10">
        <v>0</v>
      </c>
      <c r="P15" s="11" t="s">
        <v>70</v>
      </c>
      <c r="Q15" s="12">
        <v>0</v>
      </c>
      <c r="R15" s="8">
        <v>10</v>
      </c>
      <c r="S15" s="35">
        <v>0</v>
      </c>
      <c r="T15" s="35">
        <v>0</v>
      </c>
      <c r="U15" s="35">
        <v>0</v>
      </c>
      <c r="V15" s="35">
        <v>0</v>
      </c>
      <c r="W15" s="35">
        <v>0</v>
      </c>
      <c r="X15" s="35">
        <v>0</v>
      </c>
      <c r="Y15" s="35">
        <v>0</v>
      </c>
      <c r="Z15" s="35">
        <v>0</v>
      </c>
      <c r="AA15" s="35">
        <v>0</v>
      </c>
      <c r="AB15" s="35">
        <v>0</v>
      </c>
    </row>
    <row r="16" spans="1:28" x14ac:dyDescent="0.3">
      <c r="A16" s="13"/>
      <c r="B16" s="3">
        <v>10</v>
      </c>
      <c r="C16" s="30">
        <v>0</v>
      </c>
      <c r="D16" s="30">
        <v>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18"/>
    </row>
    <row r="17" spans="1:20" x14ac:dyDescent="0.3">
      <c r="A17" s="14"/>
      <c r="B17" s="14"/>
      <c r="C17" s="14"/>
      <c r="D17" s="14"/>
      <c r="E17" s="14"/>
      <c r="F17" s="14"/>
      <c r="G17" s="14"/>
      <c r="M17" s="18"/>
    </row>
    <row r="18" spans="1:20" x14ac:dyDescent="0.3">
      <c r="A18" s="61" t="s">
        <v>55</v>
      </c>
      <c r="B18" s="61"/>
      <c r="C18" s="61"/>
      <c r="D18" s="61"/>
      <c r="E18" s="61"/>
      <c r="F18" s="61"/>
      <c r="G18" s="61"/>
      <c r="H18" s="61"/>
      <c r="I18" s="61"/>
      <c r="M18" s="18"/>
      <c r="N18" s="62" t="s">
        <v>59</v>
      </c>
      <c r="O18" s="62"/>
      <c r="P18" s="62"/>
      <c r="Q18" s="62"/>
      <c r="R18" s="62"/>
      <c r="S18" s="62"/>
    </row>
    <row r="19" spans="1:20" x14ac:dyDescent="0.3">
      <c r="C19" s="29">
        <v>1</v>
      </c>
      <c r="D19" s="29">
        <v>2</v>
      </c>
      <c r="E19" s="29">
        <v>3</v>
      </c>
      <c r="F19" s="29">
        <v>4</v>
      </c>
      <c r="G19" s="29">
        <v>5</v>
      </c>
      <c r="H19" s="29">
        <v>6</v>
      </c>
      <c r="I19" s="29">
        <v>7</v>
      </c>
      <c r="J19" s="29">
        <v>8</v>
      </c>
      <c r="K19" s="29">
        <v>9</v>
      </c>
      <c r="L19" s="29">
        <v>10</v>
      </c>
      <c r="M19" s="19"/>
      <c r="N19" s="62" t="s">
        <v>56</v>
      </c>
      <c r="O19" s="62"/>
      <c r="P19" s="62"/>
      <c r="Q19" s="62"/>
      <c r="R19" s="33">
        <f>Q6^2*C7+Q7^2*D8+Q8^2*E9+Q9^2*F10+Q10^2*G11+Q11^2*H12+Q12^2*I13+Q13^2*J14+Q14^2*K15+Q15^2*L16</f>
        <v>0</v>
      </c>
      <c r="S19" s="33">
        <f>O6^2*C20+O7^2*D21+O8^2*E22+O9^2*F23+O10^2*G24+O11^2*H25+O12^2*I26+O13^2*J27+O14^2*K28+O15^2*L29</f>
        <v>0</v>
      </c>
      <c r="T19" s="1"/>
    </row>
    <row r="20" spans="1:20" x14ac:dyDescent="0.3">
      <c r="B20" s="8">
        <v>1</v>
      </c>
      <c r="C20" s="31">
        <v>0</v>
      </c>
      <c r="D20" s="31">
        <v>0</v>
      </c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  <c r="K20" s="31">
        <v>0</v>
      </c>
      <c r="L20" s="31">
        <v>0</v>
      </c>
      <c r="M20" s="18"/>
      <c r="N20" s="62" t="s">
        <v>57</v>
      </c>
      <c r="O20" s="62"/>
      <c r="P20" s="62"/>
      <c r="Q20" s="62"/>
      <c r="R20" s="33">
        <f>Q6*Q7*D7+Q6*Q8*E7+Q6*Q9*F7+Q6*Q10*G7+Q6*Q11*H7+Q6*Q12*I7+Q6*Q13*J7+Q6*Q14*K7+Q6*Q15*L7+Q7*Q8*E8+Q7*Q9*F8+Q7*Q10*G8+Q7*Q11*H8+Q7*Q12*I8+Q7*Q13*J8+Q7*Q14*K8+Q7*Q15*L8+Q8*Q9*F9+Q8*Q10*G9+Q8*Q11*H9+Q8*Q12*I9+Q8*Q13*J9+Q8*Q14*K9+Q8*Q15*L9+Q9*Q10*G10+Q9*Q11*H10+Q9*Q12*I10+Q9*Q13*J10+Q9*Q14*K10+Q9*Q15*L10+Q10*Q11*H11+Q10*Q12*I11+Q10*Q13*J11+Q10*Q14*K11+Q10*Q15*L11+Q11*Q12*I12+Q11*Q13*J12+Q11*Q14*K12+Q11*Q15*L12+Q12*Q13*J13+Q12*Q14*K13+Q12*Q15*L13+Q13*Q14*K14+Q13*Q15*L14+Q14*Q15*L15</f>
        <v>0</v>
      </c>
      <c r="S20" s="33">
        <f>O6*O7*D20+O6*O8*E20+O6*O9*F20+O6*O10*G20+O6*O11*H20+O6*O12*I20+O6*O13*J20+O6*O14*K20+O6*O15*L20+O7*O8*E21+O7*O9*F21+O7*O10*G21+O7*O11*H21+O7*O12*I21+O7*O13*J21+O7*O14*K21+O7*O15*L21+O8*O9*F22+O8*O10*G22+O8*O11*H22+O8*O12*I22+O8*O13*J22+O8*O14*K22+O8*O15*L22+O9*O10*G23+O9*O11*H23+O9*O12*I23+O9*O13*J23+O9*O14*K23+O9*O15*L23+O10*O11*H24+O10*O12*I24+O10*O13*J24+O10*O14*K24+O10*O15*L24+O11*O12*I25+O11*O13*J25+O11*O14*K25+O11*O15*L25+O12*O13*J26+O12*O14*K26+O12*O15*L26+O13*O14*K27+O13*O15*L27+O14*O15*L28</f>
        <v>0</v>
      </c>
      <c r="T20" s="1"/>
    </row>
    <row r="21" spans="1:20" x14ac:dyDescent="0.3">
      <c r="B21" s="8">
        <v>2</v>
      </c>
      <c r="C21" s="31">
        <v>0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18"/>
      <c r="N21" s="62" t="s">
        <v>58</v>
      </c>
      <c r="O21" s="62"/>
      <c r="P21" s="62"/>
      <c r="Q21" s="62"/>
      <c r="R21" s="33">
        <f>Q6*O6*S6+Q6*O7*T6+Q6*O8*U6+Q6*O9*V6+Q6*O10*W6+Q6*O11*X6+Q6*O12*Y6+Q6*O13*Z6+Q6*O14*AA6+Q6*O15*AB6+Q7*O7*T7+Q7*O8*U7+Q7*O9*V7+Q7*O10*W7+Q7*O11*X7+Q7*O12*Y7+Q7*O13*Z7+Q7*O14*AA7+Q7*O15*AB7+Q8*O8*U8+Q8*O9*V8+Q8*O10*W8+Q8*O11*X8+Q8*O12*Y8+Q8*O13*Z8+Q8*O14*AA8+Q8*O15*AB8+Q9*O9*V9+Q9*O10*W9+Q9*O11*X9+Q9*O12*Y9+Q9*O13*Z9+Q9*O14*AA9+Q9*O15*AB9+Q10*O10*W10+Q10*O11*X10+Q10*O12*Y10+Q10*O13*Z10+Q10*O14*AA10+Q10*O15*AB10+Q11*O11*X11+Q11*O12*Y11+Q11*O13*Z11+Q11*O14*AA11+Q11*O15*AB11+Q12*O12*Y12+Q12*O13*Z12+Q12*O14*AA12+Q12*O15*AB12+Q13*O13*Z13+Q13*O14*AA13+Q13*O15*AB13+Q14*O14*AA14+Q14*O15*AB14+Q15*O15*AB15</f>
        <v>0</v>
      </c>
      <c r="S21" s="33">
        <v>0</v>
      </c>
    </row>
    <row r="22" spans="1:20" x14ac:dyDescent="0.3">
      <c r="B22" s="8">
        <v>3</v>
      </c>
      <c r="C22" s="31">
        <v>0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18"/>
    </row>
    <row r="23" spans="1:20" x14ac:dyDescent="0.3">
      <c r="B23" s="8">
        <v>4</v>
      </c>
      <c r="C23" s="31">
        <v>0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18"/>
    </row>
    <row r="24" spans="1:20" ht="19.8" x14ac:dyDescent="0.4">
      <c r="A24" s="3" t="s">
        <v>35</v>
      </c>
      <c r="B24" s="8">
        <v>5</v>
      </c>
      <c r="C24" s="31">
        <v>0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18"/>
      <c r="N24" s="59" t="s">
        <v>77</v>
      </c>
      <c r="O24" s="60"/>
      <c r="P24" s="23">
        <f>SUMPRODUCT(O6:O15,Q6:Q15)+S6+T7+U8+V9+W10+X11+Y12+Z13+AA14+AB15</f>
        <v>0</v>
      </c>
    </row>
    <row r="25" spans="1:20" ht="19.8" x14ac:dyDescent="0.4">
      <c r="B25" s="8">
        <v>6</v>
      </c>
      <c r="C25" s="31">
        <v>0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18"/>
      <c r="N25" s="59" t="s">
        <v>78</v>
      </c>
      <c r="O25" s="60"/>
      <c r="P25" s="23">
        <f>R19+S19+2*(R20+S20)+2*R21</f>
        <v>0</v>
      </c>
    </row>
    <row r="26" spans="1:20" x14ac:dyDescent="0.3">
      <c r="B26" s="8">
        <v>7</v>
      </c>
      <c r="C26" s="31">
        <v>0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18"/>
    </row>
    <row r="27" spans="1:20" x14ac:dyDescent="0.3">
      <c r="B27" s="8">
        <v>8</v>
      </c>
      <c r="C27" s="31">
        <v>0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18"/>
    </row>
    <row r="28" spans="1:20" x14ac:dyDescent="0.3">
      <c r="B28" s="8">
        <v>9</v>
      </c>
      <c r="C28" s="31">
        <v>0</v>
      </c>
      <c r="D28" s="31">
        <v>0</v>
      </c>
      <c r="E28" s="31">
        <v>0</v>
      </c>
      <c r="F28" s="31">
        <v>0</v>
      </c>
      <c r="G28" s="31">
        <v>0</v>
      </c>
      <c r="H28" s="31">
        <v>0</v>
      </c>
      <c r="I28" s="31">
        <v>0</v>
      </c>
      <c r="J28" s="31">
        <v>0</v>
      </c>
      <c r="K28" s="31">
        <v>0</v>
      </c>
      <c r="L28" s="31">
        <v>0</v>
      </c>
      <c r="M28" s="18"/>
    </row>
    <row r="29" spans="1:20" x14ac:dyDescent="0.3">
      <c r="B29" s="8">
        <v>10</v>
      </c>
      <c r="C29" s="31">
        <v>0</v>
      </c>
      <c r="D29" s="31">
        <v>0</v>
      </c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31">
        <v>0</v>
      </c>
      <c r="M29" s="18"/>
    </row>
    <row r="30" spans="1:20" x14ac:dyDescent="0.3">
      <c r="M30" s="18"/>
    </row>
  </sheetData>
  <mergeCells count="10">
    <mergeCell ref="F4:O4"/>
    <mergeCell ref="A3:X3"/>
    <mergeCell ref="N24:O24"/>
    <mergeCell ref="N25:O25"/>
    <mergeCell ref="A5:G5"/>
    <mergeCell ref="A18:I18"/>
    <mergeCell ref="N19:Q19"/>
    <mergeCell ref="N20:Q20"/>
    <mergeCell ref="N21:Q21"/>
    <mergeCell ref="N18:S18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5"/>
  <sheetViews>
    <sheetView tabSelected="1" workbookViewId="0">
      <selection activeCell="O17" sqref="O17"/>
    </sheetView>
  </sheetViews>
  <sheetFormatPr defaultRowHeight="14.4" x14ac:dyDescent="0.3"/>
  <cols>
    <col min="1" max="1" width="10.77734375" style="2" customWidth="1"/>
    <col min="2" max="2" width="10.5546875" style="1" customWidth="1"/>
    <col min="3" max="3" width="9.109375" style="2"/>
    <col min="4" max="4" width="8.33203125" style="1" bestFit="1" customWidth="1"/>
    <col min="5" max="5" width="7" style="3" customWidth="1"/>
    <col min="6" max="6" width="7.88671875" style="1" customWidth="1"/>
    <col min="7" max="7" width="9.33203125" style="2" customWidth="1"/>
    <col min="8" max="8" width="7.6640625" style="1" customWidth="1"/>
    <col min="9" max="9" width="9.88671875" style="1" customWidth="1"/>
    <col min="10" max="10" width="9.6640625" style="1" customWidth="1"/>
    <col min="11" max="11" width="8.88671875" style="2"/>
    <col min="12" max="12" width="10.44140625" style="53" customWidth="1"/>
    <col min="13" max="13" width="12" style="52" customWidth="1"/>
    <col min="18" max="18" width="10.33203125" customWidth="1"/>
  </cols>
  <sheetData>
    <row r="1" spans="1:23" x14ac:dyDescent="0.3">
      <c r="B1" s="54"/>
      <c r="D1" s="54"/>
      <c r="F1" s="54"/>
      <c r="H1" s="54"/>
      <c r="I1" s="54"/>
      <c r="J1" s="54"/>
    </row>
    <row r="3" spans="1:23" s="70" customFormat="1" x14ac:dyDescent="0.3">
      <c r="A3" s="70" t="s">
        <v>73</v>
      </c>
    </row>
    <row r="4" spans="1:23" ht="18" x14ac:dyDescent="0.35">
      <c r="A4" s="56" t="s">
        <v>74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7"/>
      <c r="S4" s="57"/>
      <c r="T4" s="57"/>
      <c r="U4" s="57"/>
      <c r="V4" s="58"/>
      <c r="W4" s="58"/>
    </row>
    <row r="5" spans="1:23" ht="24" customHeight="1" x14ac:dyDescent="0.3">
      <c r="B5" s="20"/>
      <c r="C5" s="20"/>
      <c r="D5" s="20"/>
      <c r="E5" s="20"/>
      <c r="F5" s="20"/>
      <c r="G5" s="20"/>
      <c r="H5" s="20"/>
      <c r="I5" s="20"/>
      <c r="J5" s="20"/>
      <c r="K5" s="20"/>
      <c r="L5" s="51"/>
      <c r="M5" s="51"/>
      <c r="N5" s="20"/>
      <c r="O5" s="20"/>
      <c r="P5" s="20"/>
      <c r="Q5" s="20"/>
      <c r="R5" s="20"/>
      <c r="S5" s="20"/>
    </row>
    <row r="6" spans="1:23" ht="15.75" customHeight="1" x14ac:dyDescent="0.35">
      <c r="A6" s="66" t="s">
        <v>92</v>
      </c>
      <c r="B6" s="66"/>
      <c r="C6" s="66"/>
      <c r="D6" s="66"/>
      <c r="E6" s="66"/>
      <c r="F6" s="66"/>
      <c r="G6" s="66"/>
      <c r="H6" s="66"/>
      <c r="I6" s="15"/>
      <c r="J6" s="71" t="s">
        <v>86</v>
      </c>
      <c r="K6" s="69"/>
      <c r="L6" s="69"/>
      <c r="M6" s="69"/>
      <c r="N6" s="69"/>
      <c r="O6" s="69"/>
      <c r="P6" s="69"/>
      <c r="Q6" s="69"/>
      <c r="R6" s="69"/>
      <c r="S6" s="69"/>
      <c r="T6" s="69"/>
      <c r="U6" s="69"/>
    </row>
    <row r="7" spans="1:23" x14ac:dyDescent="0.3">
      <c r="A7" s="6"/>
      <c r="B7" s="6"/>
      <c r="C7" s="6"/>
      <c r="D7" s="6"/>
      <c r="E7" s="6"/>
      <c r="F7" s="6"/>
      <c r="G7" s="6"/>
      <c r="H7" s="7"/>
      <c r="I7" s="16"/>
      <c r="J7" s="16"/>
    </row>
    <row r="8" spans="1:23" ht="15.6" x14ac:dyDescent="0.35">
      <c r="A8" s="4" t="s">
        <v>0</v>
      </c>
      <c r="B8" s="5">
        <v>35.1</v>
      </c>
      <c r="C8" s="4" t="s">
        <v>9</v>
      </c>
      <c r="D8" s="5">
        <v>8.6</v>
      </c>
      <c r="E8" s="4" t="s">
        <v>87</v>
      </c>
      <c r="F8" s="5">
        <v>0.4</v>
      </c>
      <c r="G8" s="4" t="s">
        <v>93</v>
      </c>
      <c r="H8" s="44">
        <f>F8^2</f>
        <v>0.16000000000000003</v>
      </c>
      <c r="I8" s="17" t="s">
        <v>97</v>
      </c>
      <c r="J8" s="17">
        <v>0.15</v>
      </c>
      <c r="K8" s="3" t="s">
        <v>89</v>
      </c>
      <c r="L8" s="53">
        <f>(J8*F8)^2</f>
        <v>3.5999999999999999E-3</v>
      </c>
      <c r="N8" s="58" t="s">
        <v>83</v>
      </c>
      <c r="O8" s="58"/>
      <c r="P8" s="58"/>
      <c r="Q8" s="58"/>
    </row>
    <row r="9" spans="1:23" ht="15.6" x14ac:dyDescent="0.3">
      <c r="A9" s="4" t="s">
        <v>1</v>
      </c>
      <c r="B9" s="5">
        <v>46.4</v>
      </c>
      <c r="C9" s="4" t="s">
        <v>10</v>
      </c>
      <c r="D9" s="5">
        <v>16.399999999999999</v>
      </c>
      <c r="E9" s="4" t="s">
        <v>18</v>
      </c>
      <c r="F9" s="5">
        <v>0.35</v>
      </c>
      <c r="G9" s="4" t="s">
        <v>26</v>
      </c>
      <c r="H9" s="44">
        <f t="shared" ref="H9:H17" si="0">F9^2</f>
        <v>0.12249999999999998</v>
      </c>
      <c r="I9" s="17" t="s">
        <v>98</v>
      </c>
      <c r="J9" s="17">
        <v>0.15</v>
      </c>
      <c r="K9" s="3" t="s">
        <v>61</v>
      </c>
      <c r="L9" s="53">
        <f t="shared" ref="L9:L17" si="1">(J9*F9)^2</f>
        <v>2.7562499999999996E-3</v>
      </c>
      <c r="N9" s="72" t="s">
        <v>84</v>
      </c>
      <c r="O9" s="72"/>
      <c r="P9" s="72"/>
      <c r="Q9" s="72"/>
      <c r="R9" s="72"/>
    </row>
    <row r="10" spans="1:23" x14ac:dyDescent="0.3">
      <c r="A10" s="4" t="s">
        <v>2</v>
      </c>
      <c r="B10" s="5">
        <v>62.8</v>
      </c>
      <c r="C10" s="4" t="s">
        <v>11</v>
      </c>
      <c r="D10" s="5">
        <v>12.96</v>
      </c>
      <c r="E10" s="4" t="s">
        <v>19</v>
      </c>
      <c r="F10" s="5">
        <f>1-F8-F9</f>
        <v>0.25</v>
      </c>
      <c r="G10" s="4" t="s">
        <v>27</v>
      </c>
      <c r="H10" s="44">
        <f t="shared" si="0"/>
        <v>6.25E-2</v>
      </c>
      <c r="I10" s="17" t="s">
        <v>99</v>
      </c>
      <c r="J10" s="17">
        <v>0.15</v>
      </c>
      <c r="K10" s="3" t="s">
        <v>62</v>
      </c>
      <c r="L10" s="53">
        <f t="shared" si="1"/>
        <v>1.4062499999999999E-3</v>
      </c>
    </row>
    <row r="11" spans="1:23" x14ac:dyDescent="0.3">
      <c r="A11" s="4" t="s">
        <v>3</v>
      </c>
      <c r="B11" s="5">
        <v>0</v>
      </c>
      <c r="C11" s="4" t="s">
        <v>12</v>
      </c>
      <c r="D11" s="5">
        <v>0</v>
      </c>
      <c r="E11" s="4" t="s">
        <v>20</v>
      </c>
      <c r="F11" s="5">
        <v>0</v>
      </c>
      <c r="G11" s="4" t="s">
        <v>28</v>
      </c>
      <c r="H11" s="44">
        <f t="shared" si="0"/>
        <v>0</v>
      </c>
      <c r="I11" s="17" t="s">
        <v>100</v>
      </c>
      <c r="J11" s="17">
        <v>0</v>
      </c>
      <c r="K11" s="3" t="s">
        <v>63</v>
      </c>
      <c r="L11" s="53">
        <f t="shared" si="1"/>
        <v>0</v>
      </c>
      <c r="M11" s="63" t="s">
        <v>108</v>
      </c>
      <c r="N11" s="64"/>
      <c r="O11" s="64"/>
      <c r="P11" s="64"/>
      <c r="Q11" s="64"/>
      <c r="R11" s="64"/>
    </row>
    <row r="12" spans="1:23" x14ac:dyDescent="0.3">
      <c r="A12" s="4" t="s">
        <v>4</v>
      </c>
      <c r="B12" s="5">
        <v>0</v>
      </c>
      <c r="C12" s="4" t="s">
        <v>13</v>
      </c>
      <c r="D12" s="5">
        <v>0</v>
      </c>
      <c r="E12" s="4" t="s">
        <v>21</v>
      </c>
      <c r="F12" s="5">
        <v>0</v>
      </c>
      <c r="G12" s="4" t="s">
        <v>29</v>
      </c>
      <c r="H12" s="44">
        <f t="shared" si="0"/>
        <v>0</v>
      </c>
      <c r="I12" s="17" t="s">
        <v>101</v>
      </c>
      <c r="J12" s="17">
        <v>0</v>
      </c>
      <c r="K12" s="3" t="s">
        <v>64</v>
      </c>
      <c r="L12" s="53">
        <f t="shared" si="1"/>
        <v>0</v>
      </c>
      <c r="M12" s="64"/>
      <c r="N12" s="64"/>
      <c r="O12" s="64"/>
      <c r="P12" s="64"/>
      <c r="Q12" s="64"/>
      <c r="R12" s="64"/>
    </row>
    <row r="13" spans="1:23" x14ac:dyDescent="0.3">
      <c r="A13" s="4" t="s">
        <v>5</v>
      </c>
      <c r="B13" s="5">
        <v>0</v>
      </c>
      <c r="C13" s="4" t="s">
        <v>14</v>
      </c>
      <c r="D13" s="5">
        <v>0</v>
      </c>
      <c r="E13" s="4" t="s">
        <v>22</v>
      </c>
      <c r="F13" s="5">
        <v>0</v>
      </c>
      <c r="G13" s="4" t="s">
        <v>30</v>
      </c>
      <c r="H13" s="44">
        <f t="shared" si="0"/>
        <v>0</v>
      </c>
      <c r="I13" s="17" t="s">
        <v>102</v>
      </c>
      <c r="J13" s="17">
        <v>0</v>
      </c>
      <c r="K13" s="3" t="s">
        <v>65</v>
      </c>
      <c r="L13" s="53">
        <f t="shared" si="1"/>
        <v>0</v>
      </c>
    </row>
    <row r="14" spans="1:23" x14ac:dyDescent="0.3">
      <c r="A14" s="4" t="s">
        <v>6</v>
      </c>
      <c r="B14" s="5">
        <v>0</v>
      </c>
      <c r="C14" s="4" t="s">
        <v>15</v>
      </c>
      <c r="D14" s="5">
        <v>0</v>
      </c>
      <c r="E14" s="4" t="s">
        <v>23</v>
      </c>
      <c r="F14" s="5">
        <v>0</v>
      </c>
      <c r="G14" s="4" t="s">
        <v>31</v>
      </c>
      <c r="H14" s="44">
        <f t="shared" si="0"/>
        <v>0</v>
      </c>
      <c r="I14" s="17" t="s">
        <v>103</v>
      </c>
      <c r="J14" s="17">
        <v>0</v>
      </c>
      <c r="K14" s="3" t="s">
        <v>66</v>
      </c>
      <c r="L14" s="53">
        <f t="shared" si="1"/>
        <v>0</v>
      </c>
    </row>
    <row r="15" spans="1:23" x14ac:dyDescent="0.3">
      <c r="A15" s="4" t="s">
        <v>7</v>
      </c>
      <c r="B15" s="5">
        <v>0</v>
      </c>
      <c r="C15" s="4" t="s">
        <v>16</v>
      </c>
      <c r="D15" s="5">
        <v>0</v>
      </c>
      <c r="E15" s="4" t="s">
        <v>24</v>
      </c>
      <c r="F15" s="5">
        <v>0</v>
      </c>
      <c r="G15" s="4" t="s">
        <v>32</v>
      </c>
      <c r="H15" s="44">
        <f t="shared" si="0"/>
        <v>0</v>
      </c>
      <c r="I15" s="17" t="s">
        <v>104</v>
      </c>
      <c r="J15" s="17">
        <v>0</v>
      </c>
      <c r="K15" s="3" t="s">
        <v>67</v>
      </c>
      <c r="L15" s="53">
        <f t="shared" si="1"/>
        <v>0</v>
      </c>
    </row>
    <row r="16" spans="1:23" x14ac:dyDescent="0.3">
      <c r="A16" s="4" t="s">
        <v>8</v>
      </c>
      <c r="B16" s="5">
        <v>0</v>
      </c>
      <c r="C16" s="4" t="s">
        <v>17</v>
      </c>
      <c r="D16" s="5">
        <v>0</v>
      </c>
      <c r="E16" s="4" t="s">
        <v>25</v>
      </c>
      <c r="F16" s="5">
        <v>0</v>
      </c>
      <c r="G16" s="4" t="s">
        <v>33</v>
      </c>
      <c r="H16" s="44">
        <f t="shared" si="0"/>
        <v>0</v>
      </c>
      <c r="I16" s="17" t="s">
        <v>105</v>
      </c>
      <c r="J16" s="17">
        <v>0</v>
      </c>
      <c r="K16" s="3" t="s">
        <v>68</v>
      </c>
      <c r="L16" s="53">
        <f t="shared" si="1"/>
        <v>0</v>
      </c>
    </row>
    <row r="17" spans="1:17" ht="15.6" x14ac:dyDescent="0.35">
      <c r="A17" s="4" t="s">
        <v>71</v>
      </c>
      <c r="B17" s="5">
        <v>0</v>
      </c>
      <c r="C17" s="4" t="s">
        <v>72</v>
      </c>
      <c r="D17" s="5">
        <v>0</v>
      </c>
      <c r="E17" s="4" t="s">
        <v>88</v>
      </c>
      <c r="F17" s="5">
        <v>0</v>
      </c>
      <c r="G17" s="4" t="s">
        <v>94</v>
      </c>
      <c r="H17" s="44">
        <f t="shared" si="0"/>
        <v>0</v>
      </c>
      <c r="I17" s="17" t="s">
        <v>106</v>
      </c>
      <c r="J17" s="17">
        <v>0</v>
      </c>
      <c r="K17" s="3" t="s">
        <v>90</v>
      </c>
      <c r="L17" s="53">
        <f t="shared" si="1"/>
        <v>0</v>
      </c>
    </row>
    <row r="18" spans="1:17" x14ac:dyDescent="0.3">
      <c r="A18" s="43"/>
      <c r="B18" s="17"/>
      <c r="C18" s="43"/>
      <c r="D18" s="17"/>
      <c r="E18" s="43"/>
      <c r="F18" s="17"/>
      <c r="G18" s="43"/>
      <c r="H18" s="17"/>
      <c r="I18" s="34"/>
      <c r="J18" s="34"/>
      <c r="K18" s="3"/>
    </row>
    <row r="19" spans="1:17" ht="18" x14ac:dyDescent="0.4">
      <c r="A19" s="65" t="s">
        <v>95</v>
      </c>
      <c r="B19" s="58"/>
      <c r="C19" s="58"/>
      <c r="D19" s="58"/>
      <c r="E19" s="58"/>
      <c r="F19" s="58"/>
      <c r="G19" s="58"/>
      <c r="H19" s="58"/>
      <c r="I19" s="58"/>
      <c r="J19" s="58"/>
      <c r="K19" s="58"/>
      <c r="L19" s="58"/>
    </row>
    <row r="20" spans="1:17" ht="21.6" x14ac:dyDescent="0.45">
      <c r="A20" s="24" t="s">
        <v>75</v>
      </c>
      <c r="B20" s="25">
        <f>SUMPRODUCT(F8:F17,B8:B17)</f>
        <v>45.980000000000004</v>
      </c>
      <c r="C20" s="24" t="s">
        <v>76</v>
      </c>
      <c r="D20" s="26">
        <f>SUMPRODUCT(H8:H16, D8:D16)</f>
        <v>4.1950000000000003</v>
      </c>
      <c r="E20" s="37" t="s">
        <v>80</v>
      </c>
      <c r="F20" s="1" t="s">
        <v>85</v>
      </c>
      <c r="G20" s="38">
        <f>SQRT(D20)/B20</f>
        <v>4.4544800235458981E-2</v>
      </c>
      <c r="H20" s="69" t="s">
        <v>91</v>
      </c>
      <c r="I20" s="69"/>
      <c r="J20" s="69"/>
    </row>
    <row r="21" spans="1:17" ht="21" x14ac:dyDescent="0.4">
      <c r="A21" s="48"/>
      <c r="B21" s="49"/>
      <c r="C21" s="48"/>
      <c r="D21" s="50"/>
      <c r="E21" s="37"/>
      <c r="F21" s="41"/>
      <c r="G21" s="38"/>
      <c r="H21" s="42"/>
      <c r="I21" s="42"/>
      <c r="J21" s="42"/>
    </row>
    <row r="22" spans="1:17" ht="18" x14ac:dyDescent="0.4">
      <c r="A22" s="65" t="s">
        <v>96</v>
      </c>
      <c r="B22" s="58"/>
      <c r="C22" s="58"/>
      <c r="D22" s="58"/>
      <c r="E22" s="58"/>
      <c r="F22" s="58"/>
      <c r="G22" s="58"/>
      <c r="H22" s="58"/>
      <c r="I22" s="58"/>
      <c r="J22" s="58"/>
      <c r="K22" s="58"/>
    </row>
    <row r="23" spans="1:17" ht="18" x14ac:dyDescent="0.35">
      <c r="A23" s="68" t="s">
        <v>81</v>
      </c>
      <c r="B23" s="68"/>
      <c r="C23" s="68"/>
      <c r="D23" s="68"/>
      <c r="E23" s="68"/>
      <c r="F23" s="68"/>
      <c r="G23" s="68"/>
      <c r="H23" s="68"/>
    </row>
    <row r="24" spans="1:17" ht="18" x14ac:dyDescent="0.35">
      <c r="C24" s="67" t="s">
        <v>60</v>
      </c>
      <c r="D24" s="67"/>
    </row>
    <row r="25" spans="1:17" ht="21.6" x14ac:dyDescent="0.45">
      <c r="A25" s="39" t="s">
        <v>82</v>
      </c>
      <c r="B25" s="40">
        <f>B20</f>
        <v>45.980000000000004</v>
      </c>
      <c r="C25" s="21" t="s">
        <v>76</v>
      </c>
      <c r="D25" s="22">
        <f>SUMPRODUCT(H8:H16,D8:D16)+SUMPRODUCT(L8:L16,D8:D16)+(B8-B10)^2*L8+(B9-B10)^2*L9</f>
        <v>7.7929524999999993</v>
      </c>
      <c r="E25" s="37" t="s">
        <v>80</v>
      </c>
      <c r="F25" s="46" t="s">
        <v>85</v>
      </c>
      <c r="G25" s="38">
        <f>SQRT(D25)/B25</f>
        <v>6.0713049559277636E-2</v>
      </c>
      <c r="H25" s="47"/>
      <c r="I25" s="47"/>
      <c r="J25" s="47"/>
      <c r="K25" s="47"/>
      <c r="L25" s="45"/>
      <c r="M25" s="45"/>
      <c r="N25" s="45"/>
      <c r="O25" s="45"/>
      <c r="P25" s="45"/>
      <c r="Q25" s="45"/>
    </row>
  </sheetData>
  <mergeCells count="12">
    <mergeCell ref="A4:W4"/>
    <mergeCell ref="A3:XFD3"/>
    <mergeCell ref="J6:U6"/>
    <mergeCell ref="N8:Q8"/>
    <mergeCell ref="N9:R9"/>
    <mergeCell ref="M11:R12"/>
    <mergeCell ref="A19:L19"/>
    <mergeCell ref="A22:K22"/>
    <mergeCell ref="A6:H6"/>
    <mergeCell ref="C24:D24"/>
    <mergeCell ref="A23:H23"/>
    <mergeCell ref="H20:J2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Equation 16a and 16b</vt:lpstr>
      <vt:lpstr>Random  Proportions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2018-03-15T13:58:51Z</dcterms:modified>
</cp:coreProperties>
</file>