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agrawvd\MY_DIR\COURSES\E6200\E6200_Spr14\"/>
    </mc:Choice>
  </mc:AlternateContent>
  <bookViews>
    <workbookView xWindow="0" yWindow="0" windowWidth="23010" windowHeight="9345" tabRatio="135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5" i="1" l="1"/>
  <c r="T36" i="1"/>
  <c r="T29" i="1"/>
  <c r="T27" i="1"/>
  <c r="T26" i="1"/>
  <c r="V26" i="1" s="1"/>
  <c r="W26" i="1" s="1"/>
  <c r="T24" i="1"/>
  <c r="T23" i="1"/>
  <c r="T22" i="1"/>
  <c r="T19" i="1"/>
  <c r="T14" i="1"/>
  <c r="T11" i="1"/>
  <c r="T8" i="1"/>
  <c r="T7" i="1"/>
  <c r="T3" i="1"/>
  <c r="T4" i="1"/>
  <c r="T47" i="1" s="1"/>
  <c r="J39" i="1"/>
  <c r="V39" i="1" s="1"/>
  <c r="W39" i="1" s="1"/>
  <c r="M39" i="1"/>
  <c r="T39" i="1"/>
  <c r="J10" i="1"/>
  <c r="V10" i="1" s="1"/>
  <c r="W10" i="1" s="1"/>
  <c r="M10" i="1"/>
  <c r="T10" i="1"/>
  <c r="J20" i="1"/>
  <c r="M20" i="1"/>
  <c r="T20" i="1"/>
  <c r="V20" i="1"/>
  <c r="W20" i="1" s="1"/>
  <c r="J18" i="1"/>
  <c r="V18" i="1" s="1"/>
  <c r="W18" i="1" s="1"/>
  <c r="M18" i="1"/>
  <c r="T18" i="1"/>
  <c r="J15" i="1"/>
  <c r="V15" i="1" s="1"/>
  <c r="W15" i="1" s="1"/>
  <c r="M15" i="1"/>
  <c r="T15" i="1"/>
  <c r="J12" i="1"/>
  <c r="V12" i="1" s="1"/>
  <c r="W12" i="1" s="1"/>
  <c r="M12" i="1"/>
  <c r="T12" i="1"/>
  <c r="J9" i="1"/>
  <c r="M9" i="1"/>
  <c r="T9" i="1"/>
  <c r="V9" i="1"/>
  <c r="W9" i="1" s="1"/>
  <c r="J6" i="1"/>
  <c r="V6" i="1" s="1"/>
  <c r="W6" i="1" s="1"/>
  <c r="M6" i="1"/>
  <c r="T6" i="1"/>
  <c r="T45" i="1" s="1"/>
  <c r="J3" i="1"/>
  <c r="V3" i="1" s="1"/>
  <c r="M3" i="1"/>
  <c r="M47" i="1" s="1"/>
  <c r="T35" i="1"/>
  <c r="J35" i="1"/>
  <c r="V35" i="1" s="1"/>
  <c r="W35" i="1" s="1"/>
  <c r="M35" i="1"/>
  <c r="T34" i="1"/>
  <c r="J34" i="1"/>
  <c r="V34" i="1" s="1"/>
  <c r="W34" i="1" s="1"/>
  <c r="M34" i="1"/>
  <c r="T33" i="1"/>
  <c r="T32" i="1"/>
  <c r="T31" i="1"/>
  <c r="T30" i="1"/>
  <c r="J30" i="1"/>
  <c r="V30" i="1" s="1"/>
  <c r="W30" i="1" s="1"/>
  <c r="M30" i="1"/>
  <c r="T28" i="1"/>
  <c r="V28" i="1" s="1"/>
  <c r="W28" i="1" s="1"/>
  <c r="J28" i="1"/>
  <c r="M28" i="1"/>
  <c r="T25" i="1"/>
  <c r="T21" i="1"/>
  <c r="T17" i="1"/>
  <c r="T16" i="1"/>
  <c r="V16" i="1" s="1"/>
  <c r="W16" i="1" s="1"/>
  <c r="T13" i="1"/>
  <c r="T5" i="1"/>
  <c r="M33" i="1"/>
  <c r="M32" i="1"/>
  <c r="M31" i="1"/>
  <c r="M25" i="1"/>
  <c r="M21" i="1"/>
  <c r="M17" i="1"/>
  <c r="M16" i="1"/>
  <c r="M13" i="1"/>
  <c r="M4" i="1"/>
  <c r="J33" i="1"/>
  <c r="V33" i="1" s="1"/>
  <c r="W33" i="1" s="1"/>
  <c r="J32" i="1"/>
  <c r="V32" i="1"/>
  <c r="W32" i="1" s="1"/>
  <c r="J31" i="1"/>
  <c r="V31" i="1"/>
  <c r="W31" i="1"/>
  <c r="J25" i="1"/>
  <c r="V25" i="1"/>
  <c r="W25" i="1"/>
  <c r="J21" i="1"/>
  <c r="V21" i="1" s="1"/>
  <c r="W21" i="1" s="1"/>
  <c r="J17" i="1"/>
  <c r="V17" i="1"/>
  <c r="W17" i="1" s="1"/>
  <c r="J16" i="1"/>
  <c r="J13" i="1"/>
  <c r="V13" i="1"/>
  <c r="W13" i="1"/>
  <c r="J5" i="1"/>
  <c r="V5" i="1" s="1"/>
  <c r="W5" i="1" s="1"/>
  <c r="J4" i="1"/>
  <c r="V4" i="1" s="1"/>
  <c r="W4" i="1" s="1"/>
  <c r="J7" i="1"/>
  <c r="V7" i="1" s="1"/>
  <c r="W7" i="1" s="1"/>
  <c r="M7" i="1"/>
  <c r="J8" i="1"/>
  <c r="V8" i="1" s="1"/>
  <c r="W8" i="1" s="1"/>
  <c r="M8" i="1"/>
  <c r="J11" i="1"/>
  <c r="M11" i="1"/>
  <c r="V11" i="1" s="1"/>
  <c r="W11" i="1" s="1"/>
  <c r="J14" i="1"/>
  <c r="V14" i="1" s="1"/>
  <c r="W14" i="1" s="1"/>
  <c r="M14" i="1"/>
  <c r="J19" i="1"/>
  <c r="M19" i="1"/>
  <c r="V19" i="1"/>
  <c r="J22" i="1"/>
  <c r="M22" i="1"/>
  <c r="V22" i="1"/>
  <c r="W22" i="1"/>
  <c r="J23" i="1"/>
  <c r="M23" i="1"/>
  <c r="J24" i="1"/>
  <c r="V24" i="1" s="1"/>
  <c r="W24" i="1" s="1"/>
  <c r="M24" i="1"/>
  <c r="J26" i="1"/>
  <c r="M26" i="1"/>
  <c r="J27" i="1"/>
  <c r="V27" i="1" s="1"/>
  <c r="W27" i="1" s="1"/>
  <c r="M27" i="1"/>
  <c r="J29" i="1"/>
  <c r="M29" i="1"/>
  <c r="V29" i="1"/>
  <c r="W29" i="1" s="1"/>
  <c r="J36" i="1"/>
  <c r="M36" i="1"/>
  <c r="V36" i="1"/>
  <c r="W36" i="1" s="1"/>
  <c r="J37" i="1"/>
  <c r="V37" i="1" s="1"/>
  <c r="W37" i="1" s="1"/>
  <c r="M37" i="1"/>
  <c r="T37" i="1"/>
  <c r="J38" i="1"/>
  <c r="V38" i="1" s="1"/>
  <c r="W38" i="1" s="1"/>
  <c r="M38" i="1"/>
  <c r="T38" i="1"/>
  <c r="J40" i="1"/>
  <c r="V40" i="1" s="1"/>
  <c r="W40" i="1" s="1"/>
  <c r="M40" i="1"/>
  <c r="T40" i="1"/>
  <c r="J41" i="1"/>
  <c r="M41" i="1"/>
  <c r="T41" i="1"/>
  <c r="V41" i="1" s="1"/>
  <c r="W41" i="1" s="1"/>
  <c r="J42" i="1"/>
  <c r="V42" i="1" s="1"/>
  <c r="W42" i="1" s="1"/>
  <c r="M42" i="1"/>
  <c r="T42" i="1"/>
  <c r="C45" i="1"/>
  <c r="D45" i="1"/>
  <c r="E45" i="1"/>
  <c r="F45" i="1"/>
  <c r="G45" i="1"/>
  <c r="H45" i="1"/>
  <c r="I45" i="1"/>
  <c r="K45" i="1"/>
  <c r="L45" i="1"/>
  <c r="N45" i="1"/>
  <c r="O45" i="1"/>
  <c r="P45" i="1"/>
  <c r="Q45" i="1"/>
  <c r="R45" i="1"/>
  <c r="U45" i="1"/>
  <c r="C46" i="1"/>
  <c r="D46" i="1"/>
  <c r="E46" i="1"/>
  <c r="F46" i="1"/>
  <c r="G46" i="1"/>
  <c r="H46" i="1"/>
  <c r="I46" i="1"/>
  <c r="K46" i="1"/>
  <c r="L46" i="1"/>
  <c r="N46" i="1"/>
  <c r="O46" i="1"/>
  <c r="P46" i="1"/>
  <c r="Q46" i="1"/>
  <c r="R46" i="1"/>
  <c r="U46" i="1"/>
  <c r="C47" i="1"/>
  <c r="D47" i="1"/>
  <c r="E47" i="1"/>
  <c r="F47" i="1"/>
  <c r="G47" i="1"/>
  <c r="H47" i="1"/>
  <c r="I47" i="1"/>
  <c r="K47" i="1"/>
  <c r="L47" i="1"/>
  <c r="N47" i="1"/>
  <c r="O47" i="1"/>
  <c r="P47" i="1"/>
  <c r="Q47" i="1"/>
  <c r="R47" i="1"/>
  <c r="U47" i="1"/>
  <c r="C48" i="1"/>
  <c r="D48" i="1"/>
  <c r="E48" i="1"/>
  <c r="F48" i="1"/>
  <c r="G48" i="1"/>
  <c r="H48" i="1"/>
  <c r="I48" i="1"/>
  <c r="K48" i="1"/>
  <c r="L48" i="1"/>
  <c r="N48" i="1"/>
  <c r="O48" i="1"/>
  <c r="P48" i="1"/>
  <c r="Q48" i="1"/>
  <c r="R48" i="1"/>
  <c r="U48" i="1"/>
  <c r="V23" i="1"/>
  <c r="W23" i="1" s="1"/>
  <c r="T46" i="1"/>
  <c r="M48" i="1"/>
  <c r="J48" i="1"/>
  <c r="V47" i="1" l="1"/>
  <c r="V46" i="1"/>
  <c r="V45" i="1"/>
  <c r="V48" i="1"/>
  <c r="J46" i="1"/>
  <c r="T48" i="1"/>
  <c r="M46" i="1"/>
  <c r="M45" i="1"/>
  <c r="J45" i="1"/>
  <c r="J47" i="1"/>
  <c r="W19" i="1"/>
  <c r="W3" i="1"/>
</calcChain>
</file>

<file path=xl/sharedStrings.xml><?xml version="1.0" encoding="utf-8"?>
<sst xmlns="http://schemas.openxmlformats.org/spreadsheetml/2006/main" count="84" uniqueCount="36">
  <si>
    <t>HW1</t>
  </si>
  <si>
    <t>HW2</t>
  </si>
  <si>
    <t>HW3</t>
  </si>
  <si>
    <t>HW4</t>
  </si>
  <si>
    <t>HW5</t>
  </si>
  <si>
    <t>HW6</t>
  </si>
  <si>
    <t xml:space="preserve">HW AVERAGE </t>
  </si>
  <si>
    <t>Test1</t>
  </si>
  <si>
    <t>Test2</t>
  </si>
  <si>
    <t xml:space="preserve">TEST AVERAGE </t>
  </si>
  <si>
    <t xml:space="preserve">Project Part 1 </t>
  </si>
  <si>
    <t>Project Part 2</t>
  </si>
  <si>
    <t xml:space="preserve">Project Part 3 </t>
  </si>
  <si>
    <t>Project Part 4</t>
  </si>
  <si>
    <t>Project Part 5</t>
  </si>
  <si>
    <t>PROJECT AVERAGE</t>
  </si>
  <si>
    <t>Final Exam</t>
  </si>
  <si>
    <t>Total</t>
  </si>
  <si>
    <t>SR</t>
  </si>
  <si>
    <t>AVERAGE</t>
  </si>
  <si>
    <t>Last Updated</t>
  </si>
  <si>
    <t>x not yet graded</t>
  </si>
  <si>
    <t>$ not received</t>
  </si>
  <si>
    <t>CL</t>
  </si>
  <si>
    <t>STANDARD DEV.</t>
  </si>
  <si>
    <t>MINIMUM</t>
  </si>
  <si>
    <t>MAXIMUM</t>
  </si>
  <si>
    <t>GR</t>
  </si>
  <si>
    <t>HW7</t>
  </si>
  <si>
    <t>Maximum marks →</t>
  </si>
  <si>
    <t>Student Id  ↓</t>
  </si>
  <si>
    <t>Project Part 6</t>
  </si>
  <si>
    <t>Grade</t>
  </si>
  <si>
    <t>NA</t>
  </si>
  <si>
    <t>4/30/2014</t>
  </si>
  <si>
    <t>Final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</si>
</sst>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;[Red]0"/>
    <numFmt numFmtId="165" formatCode="0.00;[Red]0.00"/>
  </numFmts>
  <fonts count="10" x14ac:knownFonts="1">
    <font>
      <sz val="10"/>
      <name val="Arial"/>
      <family val="2"/>
    </font>
    <font>
      <sz val="11"/>
      <color indexed="8"/>
      <name val="Calibri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theme="3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7">
    <xf numFmtId="0" fontId="0" fillId="0" borderId="0"/>
    <xf numFmtId="0" fontId="1" fillId="0" borderId="0"/>
    <xf numFmtId="0" fontId="1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28">
    <xf numFmtId="0" fontId="0" fillId="0" borderId="0" xfId="0"/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165" fontId="2" fillId="0" borderId="0" xfId="0" applyNumberFormat="1" applyFont="1" applyAlignment="1">
      <alignment horizontal="center"/>
    </xf>
    <xf numFmtId="4" fontId="2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/>
    </xf>
    <xf numFmtId="4" fontId="0" fillId="0" borderId="0" xfId="0" applyNumberFormat="1" applyAlignment="1">
      <alignment horizont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165" fontId="4" fillId="0" borderId="0" xfId="0" applyNumberFormat="1" applyFont="1" applyAlignment="1">
      <alignment horizontal="center"/>
    </xf>
    <xf numFmtId="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4" fontId="7" fillId="0" borderId="0" xfId="0" applyNumberFormat="1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19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</cellXfs>
  <cellStyles count="7">
    <cellStyle name="Followed Hyperlink" xfId="4" builtinId="9" hidden="1"/>
    <cellStyle name="Followed Hyperlink" xfId="6" builtinId="9" hidden="1"/>
    <cellStyle name="Hyperlink" xfId="3" builtinId="8" hidden="1"/>
    <cellStyle name="Hyperlink" xfId="5" builtinId="8" hidden="1"/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plotArea>
      <c:layout>
        <c:manualLayout>
          <c:layoutTarget val="inner"/>
          <c:xMode val="edge"/>
          <c:yMode val="edge"/>
          <c:x val="6.8391494754233215E-2"/>
          <c:y val="4.3074774303603812E-2"/>
          <c:w val="0.89971704121037666"/>
          <c:h val="0.85973158380949122"/>
        </c:manualLayout>
      </c:layout>
      <c:barChart>
        <c:barDir val="col"/>
        <c:grouping val="stacked"/>
        <c:varyColors val="0"/>
        <c:ser>
          <c:idx val="0"/>
          <c:order val="0"/>
          <c:tx>
            <c:v>Homework</c:v>
          </c:tx>
          <c:spPr>
            <a:solidFill>
              <a:srgbClr val="4F81BD"/>
            </a:solidFill>
            <a:ln w="3175">
              <a:solidFill>
                <a:srgbClr val="FFFFFF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val>
            <c:numRef>
              <c:f>Sheet1!$J$3:$J$42</c:f>
              <c:numCache>
                <c:formatCode>0.00;[Red]0.00</c:formatCode>
                <c:ptCount val="40"/>
                <c:pt idx="0">
                  <c:v>12.5</c:v>
                </c:pt>
                <c:pt idx="1">
                  <c:v>23.571428571428573</c:v>
                </c:pt>
                <c:pt idx="2">
                  <c:v>23.392857142857142</c:v>
                </c:pt>
                <c:pt idx="3">
                  <c:v>22.053571428571427</c:v>
                </c:pt>
                <c:pt idx="4">
                  <c:v>6.7857142857142856</c:v>
                </c:pt>
                <c:pt idx="5">
                  <c:v>7.6785714285714288</c:v>
                </c:pt>
                <c:pt idx="6">
                  <c:v>22.321428571428573</c:v>
                </c:pt>
                <c:pt idx="7">
                  <c:v>21.964285714285715</c:v>
                </c:pt>
                <c:pt idx="8">
                  <c:v>17.053571428571427</c:v>
                </c:pt>
                <c:pt idx="9">
                  <c:v>20.089285714285715</c:v>
                </c:pt>
                <c:pt idx="10">
                  <c:v>23.75</c:v>
                </c:pt>
                <c:pt idx="11">
                  <c:v>24.642857142857142</c:v>
                </c:pt>
                <c:pt idx="12">
                  <c:v>22.053571428571427</c:v>
                </c:pt>
                <c:pt idx="13">
                  <c:v>21.964285714285715</c:v>
                </c:pt>
                <c:pt idx="14">
                  <c:v>22.5</c:v>
                </c:pt>
                <c:pt idx="15">
                  <c:v>22.678571428571427</c:v>
                </c:pt>
                <c:pt idx="16">
                  <c:v>20.267857142857142</c:v>
                </c:pt>
                <c:pt idx="17">
                  <c:v>22.767857142857142</c:v>
                </c:pt>
                <c:pt idx="18">
                  <c:v>23.125</c:v>
                </c:pt>
                <c:pt idx="19">
                  <c:v>19.375</c:v>
                </c:pt>
                <c:pt idx="20">
                  <c:v>23.392857142857142</c:v>
                </c:pt>
                <c:pt idx="21">
                  <c:v>21.964285714285715</c:v>
                </c:pt>
                <c:pt idx="22">
                  <c:v>23.214285714285715</c:v>
                </c:pt>
                <c:pt idx="23">
                  <c:v>20.267857142857142</c:v>
                </c:pt>
                <c:pt idx="24">
                  <c:v>16.071428571428573</c:v>
                </c:pt>
                <c:pt idx="25">
                  <c:v>22.946428571428573</c:v>
                </c:pt>
                <c:pt idx="26">
                  <c:v>23.571428571428573</c:v>
                </c:pt>
                <c:pt idx="27">
                  <c:v>23.839285714285715</c:v>
                </c:pt>
                <c:pt idx="28">
                  <c:v>24.285714285714285</c:v>
                </c:pt>
                <c:pt idx="29">
                  <c:v>14.821428571428571</c:v>
                </c:pt>
                <c:pt idx="30">
                  <c:v>22.232142857142858</c:v>
                </c:pt>
                <c:pt idx="31">
                  <c:v>22.142857142857142</c:v>
                </c:pt>
                <c:pt idx="32">
                  <c:v>21.785714285714285</c:v>
                </c:pt>
                <c:pt idx="33">
                  <c:v>22.946428571428573</c:v>
                </c:pt>
                <c:pt idx="34">
                  <c:v>21.25</c:v>
                </c:pt>
                <c:pt idx="35">
                  <c:v>21.785714285714285</c:v>
                </c:pt>
                <c:pt idx="36">
                  <c:v>22.5</c:v>
                </c:pt>
                <c:pt idx="37">
                  <c:v>22.857142857142858</c:v>
                </c:pt>
                <c:pt idx="38">
                  <c:v>21.071428571428573</c:v>
                </c:pt>
                <c:pt idx="39">
                  <c:v>22.232142857142858</c:v>
                </c:pt>
              </c:numCache>
            </c:numRef>
          </c:val>
        </c:ser>
        <c:ser>
          <c:idx val="1"/>
          <c:order val="1"/>
          <c:tx>
            <c:v>Class Tests</c:v>
          </c:tx>
          <c:spPr>
            <a:solidFill>
              <a:srgbClr val="C0504D"/>
            </a:solidFill>
            <a:ln w="3175">
              <a:solidFill>
                <a:srgbClr val="FFFFFF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val>
            <c:numRef>
              <c:f>Sheet1!$M$3:$M$42</c:f>
              <c:numCache>
                <c:formatCode>#,##0.00</c:formatCode>
                <c:ptCount val="40"/>
                <c:pt idx="0">
                  <c:v>19</c:v>
                </c:pt>
                <c:pt idx="1">
                  <c:v>23.25</c:v>
                </c:pt>
                <c:pt idx="2">
                  <c:v>23.5</c:v>
                </c:pt>
                <c:pt idx="3">
                  <c:v>23.75</c:v>
                </c:pt>
                <c:pt idx="4">
                  <c:v>10.125</c:v>
                </c:pt>
                <c:pt idx="5">
                  <c:v>18.625</c:v>
                </c:pt>
                <c:pt idx="6">
                  <c:v>22.5</c:v>
                </c:pt>
                <c:pt idx="7">
                  <c:v>21.125</c:v>
                </c:pt>
                <c:pt idx="8">
                  <c:v>20.25</c:v>
                </c:pt>
                <c:pt idx="9">
                  <c:v>20.375</c:v>
                </c:pt>
                <c:pt idx="10">
                  <c:v>21.125</c:v>
                </c:pt>
                <c:pt idx="11">
                  <c:v>23.75</c:v>
                </c:pt>
                <c:pt idx="12">
                  <c:v>22.125</c:v>
                </c:pt>
                <c:pt idx="13">
                  <c:v>18.75</c:v>
                </c:pt>
                <c:pt idx="14">
                  <c:v>24.125</c:v>
                </c:pt>
                <c:pt idx="15">
                  <c:v>23</c:v>
                </c:pt>
                <c:pt idx="16">
                  <c:v>21.5</c:v>
                </c:pt>
                <c:pt idx="17">
                  <c:v>23.5</c:v>
                </c:pt>
                <c:pt idx="18">
                  <c:v>23.625</c:v>
                </c:pt>
                <c:pt idx="19">
                  <c:v>20.625</c:v>
                </c:pt>
                <c:pt idx="20">
                  <c:v>23</c:v>
                </c:pt>
                <c:pt idx="21">
                  <c:v>23.75</c:v>
                </c:pt>
                <c:pt idx="22">
                  <c:v>23.125</c:v>
                </c:pt>
                <c:pt idx="23">
                  <c:v>20.625</c:v>
                </c:pt>
                <c:pt idx="24">
                  <c:v>17.625</c:v>
                </c:pt>
                <c:pt idx="25">
                  <c:v>23.625</c:v>
                </c:pt>
                <c:pt idx="26">
                  <c:v>24.5</c:v>
                </c:pt>
                <c:pt idx="27">
                  <c:v>23.5</c:v>
                </c:pt>
                <c:pt idx="28">
                  <c:v>23.625</c:v>
                </c:pt>
                <c:pt idx="29">
                  <c:v>20.5</c:v>
                </c:pt>
                <c:pt idx="30">
                  <c:v>21.25</c:v>
                </c:pt>
                <c:pt idx="31">
                  <c:v>22.25</c:v>
                </c:pt>
                <c:pt idx="32">
                  <c:v>23.625</c:v>
                </c:pt>
                <c:pt idx="33">
                  <c:v>22.375</c:v>
                </c:pt>
                <c:pt idx="34">
                  <c:v>20.75</c:v>
                </c:pt>
                <c:pt idx="35">
                  <c:v>17</c:v>
                </c:pt>
                <c:pt idx="36">
                  <c:v>22</c:v>
                </c:pt>
                <c:pt idx="37">
                  <c:v>24</c:v>
                </c:pt>
                <c:pt idx="38">
                  <c:v>22.25</c:v>
                </c:pt>
                <c:pt idx="39">
                  <c:v>22.25</c:v>
                </c:pt>
              </c:numCache>
            </c:numRef>
          </c:val>
        </c:ser>
        <c:ser>
          <c:idx val="2"/>
          <c:order val="2"/>
          <c:tx>
            <c:v>Class Project</c:v>
          </c:tx>
          <c:spPr>
            <a:solidFill>
              <a:srgbClr val="9BBB59"/>
            </a:solidFill>
            <a:ln w="3175">
              <a:solidFill>
                <a:srgbClr val="FFFFFF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val>
            <c:numRef>
              <c:f>Sheet1!$T$3:$T$42</c:f>
              <c:numCache>
                <c:formatCode>#,##0.00</c:formatCode>
                <c:ptCount val="40"/>
                <c:pt idx="0">
                  <c:v>13</c:v>
                </c:pt>
                <c:pt idx="1">
                  <c:v>24.875</c:v>
                </c:pt>
                <c:pt idx="2">
                  <c:v>22.604166666666668</c:v>
                </c:pt>
                <c:pt idx="3">
                  <c:v>22.5</c:v>
                </c:pt>
                <c:pt idx="4">
                  <c:v>0</c:v>
                </c:pt>
                <c:pt idx="5">
                  <c:v>16.75</c:v>
                </c:pt>
                <c:pt idx="6">
                  <c:v>22.8125</c:v>
                </c:pt>
                <c:pt idx="7">
                  <c:v>22.8125</c:v>
                </c:pt>
                <c:pt idx="8">
                  <c:v>25.75</c:v>
                </c:pt>
                <c:pt idx="9">
                  <c:v>23.541666666666668</c:v>
                </c:pt>
                <c:pt idx="10">
                  <c:v>23.229166666666668</c:v>
                </c:pt>
                <c:pt idx="11">
                  <c:v>30</c:v>
                </c:pt>
                <c:pt idx="12">
                  <c:v>22.5</c:v>
                </c:pt>
                <c:pt idx="13">
                  <c:v>23.4375</c:v>
                </c:pt>
                <c:pt idx="14">
                  <c:v>24.270833333333332</c:v>
                </c:pt>
                <c:pt idx="15">
                  <c:v>24.166666666666668</c:v>
                </c:pt>
                <c:pt idx="16">
                  <c:v>23.125</c:v>
                </c:pt>
                <c:pt idx="17">
                  <c:v>23.229166666666668</c:v>
                </c:pt>
                <c:pt idx="18">
                  <c:v>24.270833333333332</c:v>
                </c:pt>
                <c:pt idx="19">
                  <c:v>6.75</c:v>
                </c:pt>
                <c:pt idx="20">
                  <c:v>24.75</c:v>
                </c:pt>
                <c:pt idx="21">
                  <c:v>23.625</c:v>
                </c:pt>
                <c:pt idx="22">
                  <c:v>22.604166666666668</c:v>
                </c:pt>
                <c:pt idx="23">
                  <c:v>6.75</c:v>
                </c:pt>
                <c:pt idx="24">
                  <c:v>24</c:v>
                </c:pt>
                <c:pt idx="25">
                  <c:v>24.166666666666668</c:v>
                </c:pt>
                <c:pt idx="26">
                  <c:v>24.75</c:v>
                </c:pt>
                <c:pt idx="27">
                  <c:v>22.8125</c:v>
                </c:pt>
                <c:pt idx="28">
                  <c:v>22.8125</c:v>
                </c:pt>
                <c:pt idx="29">
                  <c:v>22.5</c:v>
                </c:pt>
                <c:pt idx="30">
                  <c:v>23.541666666666668</c:v>
                </c:pt>
                <c:pt idx="31">
                  <c:v>22.5</c:v>
                </c:pt>
                <c:pt idx="32">
                  <c:v>24.6875</c:v>
                </c:pt>
                <c:pt idx="33">
                  <c:v>30</c:v>
                </c:pt>
                <c:pt idx="34">
                  <c:v>23.229166666666668</c:v>
                </c:pt>
                <c:pt idx="35">
                  <c:v>23.229166666666668</c:v>
                </c:pt>
                <c:pt idx="36">
                  <c:v>23.541666666666668</c:v>
                </c:pt>
                <c:pt idx="37">
                  <c:v>23.541666666666668</c:v>
                </c:pt>
                <c:pt idx="38">
                  <c:v>23.541666666666668</c:v>
                </c:pt>
                <c:pt idx="39">
                  <c:v>23.541666666666668</c:v>
                </c:pt>
              </c:numCache>
            </c:numRef>
          </c:val>
        </c:ser>
        <c:ser>
          <c:idx val="3"/>
          <c:order val="3"/>
          <c:tx>
            <c:v>Exam</c:v>
          </c:tx>
          <c:spPr>
            <a:solidFill>
              <a:srgbClr val="8064A2"/>
            </a:solidFill>
            <a:ln w="3175">
              <a:solidFill>
                <a:srgbClr val="FFFFFF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val>
            <c:numRef>
              <c:f>Sheet1!$U$3:$U$42</c:f>
              <c:numCache>
                <c:formatCode>General</c:formatCode>
                <c:ptCount val="40"/>
                <c:pt idx="0">
                  <c:v>15.5</c:v>
                </c:pt>
                <c:pt idx="1">
                  <c:v>24.75</c:v>
                </c:pt>
                <c:pt idx="2">
                  <c:v>25</c:v>
                </c:pt>
                <c:pt idx="3">
                  <c:v>24.25</c:v>
                </c:pt>
                <c:pt idx="4">
                  <c:v>0</c:v>
                </c:pt>
                <c:pt idx="5">
                  <c:v>17.75</c:v>
                </c:pt>
                <c:pt idx="6">
                  <c:v>25</c:v>
                </c:pt>
                <c:pt idx="7">
                  <c:v>26</c:v>
                </c:pt>
                <c:pt idx="8">
                  <c:v>22.25</c:v>
                </c:pt>
                <c:pt idx="9">
                  <c:v>22</c:v>
                </c:pt>
                <c:pt idx="10">
                  <c:v>25</c:v>
                </c:pt>
                <c:pt idx="11">
                  <c:v>25</c:v>
                </c:pt>
                <c:pt idx="12">
                  <c:v>23.5</c:v>
                </c:pt>
                <c:pt idx="13">
                  <c:v>26</c:v>
                </c:pt>
                <c:pt idx="14">
                  <c:v>22.75</c:v>
                </c:pt>
                <c:pt idx="15">
                  <c:v>24.75</c:v>
                </c:pt>
                <c:pt idx="16">
                  <c:v>25.25</c:v>
                </c:pt>
                <c:pt idx="17">
                  <c:v>25</c:v>
                </c:pt>
                <c:pt idx="18">
                  <c:v>24.5</c:v>
                </c:pt>
                <c:pt idx="19">
                  <c:v>23</c:v>
                </c:pt>
                <c:pt idx="20">
                  <c:v>21.25</c:v>
                </c:pt>
                <c:pt idx="21">
                  <c:v>25.5</c:v>
                </c:pt>
                <c:pt idx="22">
                  <c:v>25</c:v>
                </c:pt>
                <c:pt idx="23">
                  <c:v>23.75</c:v>
                </c:pt>
                <c:pt idx="24">
                  <c:v>18</c:v>
                </c:pt>
                <c:pt idx="25">
                  <c:v>25</c:v>
                </c:pt>
                <c:pt idx="26">
                  <c:v>24</c:v>
                </c:pt>
                <c:pt idx="27">
                  <c:v>25</c:v>
                </c:pt>
                <c:pt idx="28">
                  <c:v>26</c:v>
                </c:pt>
                <c:pt idx="29">
                  <c:v>17.25</c:v>
                </c:pt>
                <c:pt idx="30">
                  <c:v>25</c:v>
                </c:pt>
                <c:pt idx="31">
                  <c:v>24.75</c:v>
                </c:pt>
                <c:pt idx="32">
                  <c:v>21.75</c:v>
                </c:pt>
                <c:pt idx="33">
                  <c:v>23.25</c:v>
                </c:pt>
                <c:pt idx="34">
                  <c:v>25</c:v>
                </c:pt>
                <c:pt idx="35">
                  <c:v>24</c:v>
                </c:pt>
                <c:pt idx="36">
                  <c:v>23.5</c:v>
                </c:pt>
                <c:pt idx="37">
                  <c:v>25.5</c:v>
                </c:pt>
                <c:pt idx="38">
                  <c:v>23.5</c:v>
                </c:pt>
                <c:pt idx="39">
                  <c:v>24.5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47105216"/>
        <c:axId val="247105776"/>
      </c:barChart>
      <c:catAx>
        <c:axId val="2471052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crossAx val="247105776"/>
        <c:crosses val="autoZero"/>
        <c:auto val="1"/>
        <c:lblAlgn val="ctr"/>
        <c:lblOffset val="100"/>
        <c:noMultiLvlLbl val="0"/>
      </c:catAx>
      <c:valAx>
        <c:axId val="247105776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minorGridlines/>
        <c:numFmt formatCode="0.00;[Red]0.00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crossAx val="247105216"/>
        <c:crosses val="autoZero"/>
        <c:crossBetween val="between"/>
        <c:majorUnit val="10"/>
        <c:minorUnit val="5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32684283727399199"/>
          <c:y val="2.46913828319738E-2"/>
          <c:w val="0.34353268428372702"/>
          <c:h val="7.4074148495921394E-2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0.75" l="0.7" r="0.7" t="0.75" header="0.3" footer="0.3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114301</xdr:colOff>
      <xdr:row>48</xdr:row>
      <xdr:rowOff>104775</xdr:rowOff>
    </xdr:from>
    <xdr:to>
      <xdr:col>20</xdr:col>
      <xdr:colOff>0</xdr:colOff>
      <xdr:row>68</xdr:row>
      <xdr:rowOff>139699</xdr:rowOff>
    </xdr:to>
    <xdr:graphicFrame macro="">
      <xdr:nvGraphicFramePr>
        <xdr:cNvPr id="119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7"/>
  <sheetViews>
    <sheetView tabSelected="1" topLeftCell="A34" workbookViewId="0">
      <selection activeCell="A52" sqref="A52"/>
    </sheetView>
  </sheetViews>
  <sheetFormatPr defaultColWidth="9.28515625" defaultRowHeight="12.75" x14ac:dyDescent="0.2"/>
  <cols>
    <col min="1" max="1" width="18.85546875" style="22" customWidth="1"/>
    <col min="2" max="2" width="5.42578125" style="1" customWidth="1"/>
    <col min="3" max="3" width="5.85546875" style="2" customWidth="1"/>
    <col min="4" max="9" width="5.140625" style="1" customWidth="1"/>
    <col min="10" max="10" width="11.42578125" style="3" customWidth="1"/>
    <col min="11" max="12" width="7" style="1" customWidth="1"/>
    <col min="13" max="13" width="12" style="3" customWidth="1"/>
    <col min="14" max="15" width="7.7109375" style="1" customWidth="1"/>
    <col min="16" max="16" width="8.28515625" style="1" customWidth="1"/>
    <col min="17" max="19" width="8.140625" style="1" customWidth="1"/>
    <col min="20" max="20" width="12" style="3" customWidth="1"/>
    <col min="21" max="21" width="8.7109375" style="3" customWidth="1"/>
    <col min="22" max="22" width="7.85546875" style="3" customWidth="1"/>
    <col min="23" max="23" width="10" style="26" bestFit="1" customWidth="1"/>
    <col min="24" max="16384" width="9.28515625" style="1"/>
  </cols>
  <sheetData>
    <row r="1" spans="1:23" s="4" customFormat="1" ht="44.25" customHeight="1" x14ac:dyDescent="0.2">
      <c r="A1" s="19" t="s">
        <v>30</v>
      </c>
      <c r="B1" s="9" t="s">
        <v>23</v>
      </c>
      <c r="C1" s="4" t="s">
        <v>0</v>
      </c>
      <c r="D1" s="4" t="s">
        <v>1</v>
      </c>
      <c r="E1" s="4" t="s">
        <v>2</v>
      </c>
      <c r="F1" s="4" t="s">
        <v>3</v>
      </c>
      <c r="G1" s="4" t="s">
        <v>4</v>
      </c>
      <c r="H1" s="4" t="s">
        <v>5</v>
      </c>
      <c r="I1" s="4" t="s">
        <v>28</v>
      </c>
      <c r="J1" s="13" t="s">
        <v>6</v>
      </c>
      <c r="K1" s="4" t="s">
        <v>7</v>
      </c>
      <c r="L1" s="4" t="s">
        <v>8</v>
      </c>
      <c r="M1" s="13" t="s">
        <v>9</v>
      </c>
      <c r="N1" s="5" t="s">
        <v>10</v>
      </c>
      <c r="O1" s="5" t="s">
        <v>11</v>
      </c>
      <c r="P1" s="5" t="s">
        <v>12</v>
      </c>
      <c r="Q1" s="5" t="s">
        <v>13</v>
      </c>
      <c r="R1" s="5" t="s">
        <v>14</v>
      </c>
      <c r="S1" s="5" t="s">
        <v>31</v>
      </c>
      <c r="T1" s="13" t="s">
        <v>15</v>
      </c>
      <c r="U1" s="13" t="s">
        <v>16</v>
      </c>
      <c r="V1" s="17" t="s">
        <v>17</v>
      </c>
      <c r="W1" s="19" t="s">
        <v>32</v>
      </c>
    </row>
    <row r="2" spans="1:23" s="4" customFormat="1" ht="25.5" customHeight="1" x14ac:dyDescent="0.2">
      <c r="A2" s="19" t="s">
        <v>29</v>
      </c>
      <c r="C2" s="4">
        <v>10</v>
      </c>
      <c r="D2" s="4">
        <v>10</v>
      </c>
      <c r="E2" s="4">
        <v>10</v>
      </c>
      <c r="F2" s="4">
        <v>10</v>
      </c>
      <c r="G2" s="4">
        <v>10</v>
      </c>
      <c r="H2" s="4">
        <v>10</v>
      </c>
      <c r="I2" s="4">
        <v>10</v>
      </c>
      <c r="J2" s="13">
        <v>25</v>
      </c>
      <c r="K2" s="4">
        <v>25</v>
      </c>
      <c r="L2" s="4">
        <v>25</v>
      </c>
      <c r="M2" s="13">
        <v>25</v>
      </c>
      <c r="N2" s="5">
        <v>20</v>
      </c>
      <c r="O2" s="5">
        <v>20</v>
      </c>
      <c r="P2" s="5">
        <v>20</v>
      </c>
      <c r="Q2" s="5">
        <v>20</v>
      </c>
      <c r="R2" s="5">
        <v>20</v>
      </c>
      <c r="S2" s="5">
        <v>20</v>
      </c>
      <c r="T2" s="13">
        <v>25</v>
      </c>
      <c r="U2" s="13">
        <v>25</v>
      </c>
      <c r="V2" s="17">
        <v>100</v>
      </c>
      <c r="W2" s="19" t="s">
        <v>35</v>
      </c>
    </row>
    <row r="3" spans="1:23" ht="14.25" x14ac:dyDescent="0.2">
      <c r="A3" s="19">
        <v>902062029</v>
      </c>
      <c r="B3" s="10" t="s">
        <v>18</v>
      </c>
      <c r="C3" s="1">
        <v>9</v>
      </c>
      <c r="D3" s="1">
        <v>6</v>
      </c>
      <c r="E3" s="1">
        <v>5</v>
      </c>
      <c r="F3" s="1">
        <v>5</v>
      </c>
      <c r="G3" s="1">
        <v>5</v>
      </c>
      <c r="H3" s="2">
        <v>5</v>
      </c>
      <c r="I3" s="2">
        <v>0</v>
      </c>
      <c r="J3" s="14">
        <f t="shared" ref="J3:J42" si="0">SUM(C3:I3)*2.5/7</f>
        <v>12.5</v>
      </c>
      <c r="K3" s="1">
        <v>18.5</v>
      </c>
      <c r="L3" s="1">
        <v>19.5</v>
      </c>
      <c r="M3" s="15">
        <f t="shared" ref="M3:M42" si="1">(K3+L3)/2</f>
        <v>19</v>
      </c>
      <c r="N3" s="1">
        <v>19</v>
      </c>
      <c r="O3" s="1">
        <v>18</v>
      </c>
      <c r="P3" s="2">
        <v>15</v>
      </c>
      <c r="Q3" s="2">
        <v>0</v>
      </c>
      <c r="R3" s="2">
        <v>0</v>
      </c>
      <c r="S3" s="1" t="s">
        <v>33</v>
      </c>
      <c r="T3" s="15">
        <f>SUM(N3:S3)/4</f>
        <v>13</v>
      </c>
      <c r="U3" s="16">
        <v>15.5</v>
      </c>
      <c r="V3" s="18">
        <f>SUM(J3,M3,T3,U3)</f>
        <v>60</v>
      </c>
      <c r="W3" s="26" t="str">
        <f t="shared" ref="W3:W42" si="2">IF(V3&gt;=90,"A",IF(V3&gt;=75,"B",IF(V3&gt;=60,"C",IF(V3&gt;=50,"D",IF(V3&lt;50,"F")))))</f>
        <v>C</v>
      </c>
    </row>
    <row r="4" spans="1:23" ht="14.25" x14ac:dyDescent="0.2">
      <c r="A4" s="19">
        <v>902523340</v>
      </c>
      <c r="B4" s="10" t="s">
        <v>18</v>
      </c>
      <c r="C4" s="1">
        <v>8.5</v>
      </c>
      <c r="D4" s="1">
        <v>9.5</v>
      </c>
      <c r="E4" s="1">
        <v>9.25</v>
      </c>
      <c r="F4" s="1">
        <v>9.25</v>
      </c>
      <c r="G4" s="1">
        <v>10</v>
      </c>
      <c r="H4" s="1">
        <v>9.5</v>
      </c>
      <c r="I4" s="2">
        <v>10</v>
      </c>
      <c r="J4" s="14">
        <f t="shared" si="0"/>
        <v>23.571428571428573</v>
      </c>
      <c r="K4" s="1">
        <v>23.5</v>
      </c>
      <c r="L4" s="1">
        <v>23</v>
      </c>
      <c r="M4" s="15">
        <f t="shared" si="1"/>
        <v>23.25</v>
      </c>
      <c r="N4" s="1">
        <v>19.5</v>
      </c>
      <c r="O4" s="1">
        <v>20</v>
      </c>
      <c r="P4" s="1">
        <v>20</v>
      </c>
      <c r="Q4" s="1">
        <v>20</v>
      </c>
      <c r="R4" s="2">
        <v>20</v>
      </c>
      <c r="S4" s="1" t="s">
        <v>33</v>
      </c>
      <c r="T4" s="15">
        <f>SUM(N4:S4)/4</f>
        <v>24.875</v>
      </c>
      <c r="U4" s="16">
        <v>24.75</v>
      </c>
      <c r="V4" s="18">
        <f t="shared" ref="V4:V42" si="3">SUM(J4,M4,T4,U4)</f>
        <v>96.446428571428569</v>
      </c>
      <c r="W4" s="26" t="str">
        <f t="shared" si="2"/>
        <v>A</v>
      </c>
    </row>
    <row r="5" spans="1:23" ht="14.25" x14ac:dyDescent="0.2">
      <c r="A5" s="19">
        <v>903489196</v>
      </c>
      <c r="B5" s="10" t="s">
        <v>27</v>
      </c>
      <c r="C5" s="1">
        <v>10</v>
      </c>
      <c r="D5" s="1">
        <v>9</v>
      </c>
      <c r="E5" s="1">
        <v>8.5</v>
      </c>
      <c r="F5" s="1">
        <v>9</v>
      </c>
      <c r="G5" s="1">
        <v>10</v>
      </c>
      <c r="H5" s="1">
        <v>10</v>
      </c>
      <c r="I5" s="2">
        <v>9</v>
      </c>
      <c r="J5" s="14">
        <f t="shared" si="0"/>
        <v>23.392857142857142</v>
      </c>
      <c r="K5" s="1">
        <v>23</v>
      </c>
      <c r="L5" s="1">
        <v>24</v>
      </c>
      <c r="M5" s="15">
        <f>(K5+L5)/2</f>
        <v>23.5</v>
      </c>
      <c r="N5" s="1">
        <v>18</v>
      </c>
      <c r="O5" s="1">
        <v>19</v>
      </c>
      <c r="P5" s="1">
        <v>17.5</v>
      </c>
      <c r="Q5" s="2">
        <v>16</v>
      </c>
      <c r="R5" s="2">
        <v>18</v>
      </c>
      <c r="S5" s="1">
        <v>20</v>
      </c>
      <c r="T5" s="15">
        <f t="shared" ref="T5:T42" si="4">SUM(N5:S5)*5/24</f>
        <v>22.604166666666668</v>
      </c>
      <c r="U5" s="16">
        <v>25</v>
      </c>
      <c r="V5" s="18">
        <f>SUM(J5,M5,T5,U5)</f>
        <v>94.49702380952381</v>
      </c>
      <c r="W5" s="26" t="str">
        <f t="shared" si="2"/>
        <v>A</v>
      </c>
    </row>
    <row r="6" spans="1:23" ht="14.25" x14ac:dyDescent="0.2">
      <c r="A6" s="19">
        <v>903506246</v>
      </c>
      <c r="B6" s="10" t="s">
        <v>27</v>
      </c>
      <c r="C6" s="1">
        <v>7</v>
      </c>
      <c r="D6" s="1">
        <v>10</v>
      </c>
      <c r="E6" s="1">
        <v>9.5</v>
      </c>
      <c r="F6" s="1">
        <v>8.75</v>
      </c>
      <c r="G6" s="1">
        <v>10</v>
      </c>
      <c r="H6" s="1">
        <v>8.5</v>
      </c>
      <c r="I6" s="2">
        <v>8</v>
      </c>
      <c r="J6" s="14">
        <f t="shared" si="0"/>
        <v>22.053571428571427</v>
      </c>
      <c r="K6" s="1">
        <v>24</v>
      </c>
      <c r="L6" s="1">
        <v>23.5</v>
      </c>
      <c r="M6" s="15">
        <f t="shared" si="1"/>
        <v>23.75</v>
      </c>
      <c r="N6" s="1">
        <v>18</v>
      </c>
      <c r="O6" s="1">
        <v>16</v>
      </c>
      <c r="P6" s="1">
        <v>18</v>
      </c>
      <c r="Q6" s="1">
        <v>20</v>
      </c>
      <c r="R6" s="1">
        <v>16</v>
      </c>
      <c r="S6" s="1">
        <v>20</v>
      </c>
      <c r="T6" s="15">
        <f t="shared" si="4"/>
        <v>22.5</v>
      </c>
      <c r="U6" s="16">
        <v>24.25</v>
      </c>
      <c r="V6" s="18">
        <f>SUM(J6,M6,T6,U6)</f>
        <v>92.553571428571431</v>
      </c>
      <c r="W6" s="26" t="str">
        <f t="shared" si="2"/>
        <v>A</v>
      </c>
    </row>
    <row r="7" spans="1:23" ht="14.25" x14ac:dyDescent="0.2">
      <c r="A7" s="19">
        <v>902432612</v>
      </c>
      <c r="B7" s="10" t="s">
        <v>18</v>
      </c>
      <c r="C7" s="1">
        <v>8.5</v>
      </c>
      <c r="D7" s="1">
        <v>5.5</v>
      </c>
      <c r="E7" s="1">
        <v>5</v>
      </c>
      <c r="F7" s="1">
        <v>0</v>
      </c>
      <c r="G7" s="1">
        <v>0</v>
      </c>
      <c r="H7" s="2">
        <v>0</v>
      </c>
      <c r="I7" s="2">
        <v>0</v>
      </c>
      <c r="J7" s="14">
        <f t="shared" si="0"/>
        <v>6.7857142857142856</v>
      </c>
      <c r="K7" s="1">
        <v>20.25</v>
      </c>
      <c r="L7" s="1">
        <v>0</v>
      </c>
      <c r="M7" s="15">
        <f t="shared" si="1"/>
        <v>10.125</v>
      </c>
      <c r="N7" s="1">
        <v>0</v>
      </c>
      <c r="O7" s="1">
        <v>0</v>
      </c>
      <c r="P7" s="2">
        <v>0</v>
      </c>
      <c r="Q7" s="2">
        <v>0</v>
      </c>
      <c r="R7" s="2">
        <v>0</v>
      </c>
      <c r="S7" s="1" t="s">
        <v>33</v>
      </c>
      <c r="T7" s="15">
        <f>SUM(N7:S7)/4</f>
        <v>0</v>
      </c>
      <c r="U7" s="16">
        <v>0</v>
      </c>
      <c r="V7" s="18">
        <f t="shared" si="3"/>
        <v>16.910714285714285</v>
      </c>
      <c r="W7" s="26" t="str">
        <f t="shared" si="2"/>
        <v>F</v>
      </c>
    </row>
    <row r="8" spans="1:23" ht="14.25" x14ac:dyDescent="0.2">
      <c r="A8" s="19">
        <v>902445200</v>
      </c>
      <c r="B8" s="10" t="s">
        <v>18</v>
      </c>
      <c r="C8" s="1">
        <v>9.5</v>
      </c>
      <c r="D8" s="1">
        <v>6.25</v>
      </c>
      <c r="E8" s="1">
        <v>2.75</v>
      </c>
      <c r="F8" s="1">
        <v>3</v>
      </c>
      <c r="G8" s="1">
        <v>0</v>
      </c>
      <c r="H8" s="2">
        <v>0</v>
      </c>
      <c r="I8" s="2">
        <v>0</v>
      </c>
      <c r="J8" s="14">
        <f t="shared" si="0"/>
        <v>7.6785714285714288</v>
      </c>
      <c r="K8" s="1">
        <v>18.75</v>
      </c>
      <c r="L8" s="1">
        <v>18.5</v>
      </c>
      <c r="M8" s="15">
        <f t="shared" si="1"/>
        <v>18.625</v>
      </c>
      <c r="N8" s="1">
        <v>17</v>
      </c>
      <c r="O8" s="1">
        <v>17.5</v>
      </c>
      <c r="P8" s="2">
        <v>16.5</v>
      </c>
      <c r="Q8" s="2">
        <v>16</v>
      </c>
      <c r="R8" s="2">
        <v>0</v>
      </c>
      <c r="S8" s="1" t="s">
        <v>33</v>
      </c>
      <c r="T8" s="15">
        <f>SUM(N8:S8)/4</f>
        <v>16.75</v>
      </c>
      <c r="U8" s="16">
        <v>17.75</v>
      </c>
      <c r="V8" s="18">
        <f t="shared" si="3"/>
        <v>60.803571428571431</v>
      </c>
      <c r="W8" s="27" t="str">
        <f t="shared" si="2"/>
        <v>C</v>
      </c>
    </row>
    <row r="9" spans="1:23" ht="14.25" x14ac:dyDescent="0.2">
      <c r="A9" s="20">
        <v>903538010</v>
      </c>
      <c r="B9" s="10" t="s">
        <v>27</v>
      </c>
      <c r="C9" s="1">
        <v>9</v>
      </c>
      <c r="D9" s="1">
        <v>9.25</v>
      </c>
      <c r="E9" s="1">
        <v>8.5</v>
      </c>
      <c r="F9" s="1">
        <v>10</v>
      </c>
      <c r="G9" s="1">
        <v>6.5</v>
      </c>
      <c r="H9" s="1">
        <v>10</v>
      </c>
      <c r="I9" s="2">
        <v>9.25</v>
      </c>
      <c r="J9" s="14">
        <f t="shared" si="0"/>
        <v>22.321428571428573</v>
      </c>
      <c r="K9" s="1">
        <v>23</v>
      </c>
      <c r="L9" s="1">
        <v>22</v>
      </c>
      <c r="M9" s="15">
        <f t="shared" si="1"/>
        <v>22.5</v>
      </c>
      <c r="N9" s="1">
        <v>17</v>
      </c>
      <c r="O9" s="1">
        <v>20</v>
      </c>
      <c r="P9" s="1">
        <v>16.5</v>
      </c>
      <c r="Q9" s="2">
        <v>18</v>
      </c>
      <c r="R9" s="2">
        <v>18</v>
      </c>
      <c r="S9" s="1">
        <v>20</v>
      </c>
      <c r="T9" s="15">
        <f t="shared" si="4"/>
        <v>22.8125</v>
      </c>
      <c r="U9" s="16">
        <v>25</v>
      </c>
      <c r="V9" s="18">
        <f>SUM(J9,M9,T9,U9)</f>
        <v>92.633928571428569</v>
      </c>
      <c r="W9" s="27" t="str">
        <f t="shared" si="2"/>
        <v>A</v>
      </c>
    </row>
    <row r="10" spans="1:23" ht="14.25" x14ac:dyDescent="0.2">
      <c r="A10" s="19">
        <v>903464585</v>
      </c>
      <c r="B10" s="10" t="s">
        <v>27</v>
      </c>
      <c r="C10" s="1">
        <v>10</v>
      </c>
      <c r="D10" s="1">
        <v>6</v>
      </c>
      <c r="E10" s="1">
        <v>7.5</v>
      </c>
      <c r="F10" s="1">
        <v>8.75</v>
      </c>
      <c r="G10" s="1">
        <v>10</v>
      </c>
      <c r="H10" s="1">
        <v>10</v>
      </c>
      <c r="I10" s="2">
        <v>9.25</v>
      </c>
      <c r="J10" s="14">
        <f t="shared" si="0"/>
        <v>21.964285714285715</v>
      </c>
      <c r="K10" s="1">
        <v>22</v>
      </c>
      <c r="L10" s="1">
        <v>20.25</v>
      </c>
      <c r="M10" s="15">
        <f t="shared" si="1"/>
        <v>21.125</v>
      </c>
      <c r="N10" s="1">
        <v>17</v>
      </c>
      <c r="O10" s="1">
        <v>20</v>
      </c>
      <c r="P10" s="1">
        <v>16.5</v>
      </c>
      <c r="Q10" s="2">
        <v>18</v>
      </c>
      <c r="R10" s="2">
        <v>18</v>
      </c>
      <c r="S10" s="1">
        <v>20</v>
      </c>
      <c r="T10" s="15">
        <f t="shared" si="4"/>
        <v>22.8125</v>
      </c>
      <c r="U10" s="16">
        <v>26</v>
      </c>
      <c r="V10" s="18">
        <f>SUM(J10,M10,T10,U10)</f>
        <v>91.901785714285722</v>
      </c>
      <c r="W10" s="27" t="str">
        <f t="shared" si="2"/>
        <v>A</v>
      </c>
    </row>
    <row r="11" spans="1:23" ht="14.25" x14ac:dyDescent="0.2">
      <c r="A11" s="19">
        <v>902536694</v>
      </c>
      <c r="B11" s="10" t="s">
        <v>18</v>
      </c>
      <c r="C11" s="1">
        <v>8</v>
      </c>
      <c r="D11" s="1">
        <v>7</v>
      </c>
      <c r="E11" s="1">
        <v>10</v>
      </c>
      <c r="F11" s="1">
        <v>5.5</v>
      </c>
      <c r="G11" s="2">
        <v>9.5</v>
      </c>
      <c r="H11" s="1">
        <v>7.75</v>
      </c>
      <c r="I11" s="2">
        <v>0</v>
      </c>
      <c r="J11" s="14">
        <f t="shared" si="0"/>
        <v>17.053571428571427</v>
      </c>
      <c r="K11" s="1">
        <v>18.5</v>
      </c>
      <c r="L11" s="1">
        <v>22</v>
      </c>
      <c r="M11" s="15">
        <f t="shared" si="1"/>
        <v>20.25</v>
      </c>
      <c r="N11" s="1">
        <v>16</v>
      </c>
      <c r="O11" s="1">
        <v>19</v>
      </c>
      <c r="P11" s="1">
        <v>20</v>
      </c>
      <c r="Q11" s="2">
        <v>17</v>
      </c>
      <c r="R11" s="2">
        <v>19</v>
      </c>
      <c r="S11" s="1">
        <v>12</v>
      </c>
      <c r="T11" s="15">
        <f>SUM(N11:S11)/4</f>
        <v>25.75</v>
      </c>
      <c r="U11" s="16">
        <v>22.25</v>
      </c>
      <c r="V11" s="18">
        <f t="shared" si="3"/>
        <v>85.303571428571431</v>
      </c>
      <c r="W11" s="26" t="str">
        <f t="shared" si="2"/>
        <v>B</v>
      </c>
    </row>
    <row r="12" spans="1:23" ht="14.25" x14ac:dyDescent="0.2">
      <c r="A12" s="19">
        <v>903344186</v>
      </c>
      <c r="B12" s="10" t="s">
        <v>27</v>
      </c>
      <c r="C12" s="1">
        <v>9</v>
      </c>
      <c r="D12" s="1">
        <v>7.75</v>
      </c>
      <c r="E12" s="1">
        <v>8.75</v>
      </c>
      <c r="F12" s="1">
        <v>7.25</v>
      </c>
      <c r="G12" s="1">
        <v>8</v>
      </c>
      <c r="H12" s="1">
        <v>10</v>
      </c>
      <c r="I12" s="2">
        <v>5.5</v>
      </c>
      <c r="J12" s="14">
        <f t="shared" si="0"/>
        <v>20.089285714285715</v>
      </c>
      <c r="K12" s="1">
        <v>20.75</v>
      </c>
      <c r="L12" s="1">
        <v>20</v>
      </c>
      <c r="M12" s="15">
        <f t="shared" si="1"/>
        <v>20.375</v>
      </c>
      <c r="N12" s="1">
        <v>17</v>
      </c>
      <c r="O12" s="1">
        <v>19</v>
      </c>
      <c r="P12" s="1">
        <v>18.5</v>
      </c>
      <c r="Q12" s="1">
        <v>20</v>
      </c>
      <c r="R12" s="2">
        <v>18.5</v>
      </c>
      <c r="S12" s="1">
        <v>20</v>
      </c>
      <c r="T12" s="15">
        <f t="shared" si="4"/>
        <v>23.541666666666668</v>
      </c>
      <c r="U12" s="16">
        <v>22</v>
      </c>
      <c r="V12" s="18">
        <f>SUM(J12,M12,T12,U12)</f>
        <v>86.00595238095238</v>
      </c>
      <c r="W12" s="26" t="str">
        <f t="shared" si="2"/>
        <v>B</v>
      </c>
    </row>
    <row r="13" spans="1:23" ht="14.25" x14ac:dyDescent="0.2">
      <c r="A13" s="19">
        <v>903510933</v>
      </c>
      <c r="B13" s="10" t="s">
        <v>27</v>
      </c>
      <c r="C13" s="1">
        <v>10</v>
      </c>
      <c r="D13" s="1">
        <v>9.5</v>
      </c>
      <c r="E13" s="1">
        <v>9</v>
      </c>
      <c r="F13" s="1">
        <v>9</v>
      </c>
      <c r="G13" s="1">
        <v>10</v>
      </c>
      <c r="H13" s="1">
        <v>10</v>
      </c>
      <c r="I13" s="2">
        <v>9</v>
      </c>
      <c r="J13" s="14">
        <f t="shared" si="0"/>
        <v>23.75</v>
      </c>
      <c r="K13" s="1">
        <v>18.5</v>
      </c>
      <c r="L13" s="1">
        <v>23.75</v>
      </c>
      <c r="M13" s="15">
        <f t="shared" si="1"/>
        <v>21.125</v>
      </c>
      <c r="N13" s="1">
        <v>18</v>
      </c>
      <c r="O13" s="1">
        <v>19.5</v>
      </c>
      <c r="P13" s="1">
        <v>17</v>
      </c>
      <c r="Q13" s="1">
        <v>18</v>
      </c>
      <c r="R13" s="1">
        <v>19</v>
      </c>
      <c r="S13" s="1">
        <v>20</v>
      </c>
      <c r="T13" s="15">
        <f t="shared" si="4"/>
        <v>23.229166666666668</v>
      </c>
      <c r="U13" s="16">
        <v>25</v>
      </c>
      <c r="V13" s="18">
        <f>SUM(J13,M13,T13,U13)</f>
        <v>93.104166666666671</v>
      </c>
      <c r="W13" s="26" t="str">
        <f t="shared" si="2"/>
        <v>A</v>
      </c>
    </row>
    <row r="14" spans="1:23" ht="14.25" x14ac:dyDescent="0.2">
      <c r="A14" s="19">
        <v>902494761</v>
      </c>
      <c r="B14" s="10" t="s">
        <v>18</v>
      </c>
      <c r="C14" s="1">
        <v>10</v>
      </c>
      <c r="D14" s="1">
        <v>10</v>
      </c>
      <c r="E14" s="1">
        <v>9.75</v>
      </c>
      <c r="F14" s="1">
        <v>9.25</v>
      </c>
      <c r="G14" s="1">
        <v>10</v>
      </c>
      <c r="H14" s="1">
        <v>10</v>
      </c>
      <c r="I14" s="1">
        <v>10</v>
      </c>
      <c r="J14" s="14">
        <f t="shared" si="0"/>
        <v>24.642857142857142</v>
      </c>
      <c r="K14" s="1">
        <v>25</v>
      </c>
      <c r="L14" s="1">
        <v>22.5</v>
      </c>
      <c r="M14" s="15">
        <f t="shared" si="1"/>
        <v>23.75</v>
      </c>
      <c r="N14" s="1">
        <v>20</v>
      </c>
      <c r="O14" s="1">
        <v>20</v>
      </c>
      <c r="P14" s="1">
        <v>20</v>
      </c>
      <c r="Q14" s="1">
        <v>20</v>
      </c>
      <c r="R14" s="2">
        <v>20</v>
      </c>
      <c r="S14" s="1">
        <v>20</v>
      </c>
      <c r="T14" s="15">
        <f>SUM(N14:S14)/4</f>
        <v>30</v>
      </c>
      <c r="U14" s="16">
        <v>25</v>
      </c>
      <c r="V14" s="18">
        <f t="shared" si="3"/>
        <v>103.39285714285714</v>
      </c>
      <c r="W14" s="26" t="str">
        <f t="shared" si="2"/>
        <v>A</v>
      </c>
    </row>
    <row r="15" spans="1:23" ht="14.25" x14ac:dyDescent="0.2">
      <c r="A15" s="20">
        <v>903515851</v>
      </c>
      <c r="B15" s="10" t="s">
        <v>27</v>
      </c>
      <c r="C15" s="1">
        <v>9</v>
      </c>
      <c r="D15" s="1">
        <v>8</v>
      </c>
      <c r="E15" s="1">
        <v>8.75</v>
      </c>
      <c r="F15" s="1">
        <v>9.25</v>
      </c>
      <c r="G15" s="1">
        <v>9</v>
      </c>
      <c r="H15" s="1">
        <v>10</v>
      </c>
      <c r="I15" s="1">
        <v>7.75</v>
      </c>
      <c r="J15" s="14">
        <f t="shared" si="0"/>
        <v>22.053571428571427</v>
      </c>
      <c r="K15" s="1">
        <v>23.25</v>
      </c>
      <c r="L15" s="1">
        <v>21</v>
      </c>
      <c r="M15" s="15">
        <f t="shared" si="1"/>
        <v>22.125</v>
      </c>
      <c r="N15" s="1">
        <v>18</v>
      </c>
      <c r="O15" s="1">
        <v>16</v>
      </c>
      <c r="P15" s="1">
        <v>18</v>
      </c>
      <c r="Q15" s="1">
        <v>20</v>
      </c>
      <c r="R15" s="1">
        <v>16</v>
      </c>
      <c r="S15" s="1">
        <v>20</v>
      </c>
      <c r="T15" s="15">
        <f t="shared" si="4"/>
        <v>22.5</v>
      </c>
      <c r="U15" s="16">
        <v>23.5</v>
      </c>
      <c r="V15" s="18">
        <f>SUM(J15,M15,T15,U15)</f>
        <v>90.178571428571431</v>
      </c>
      <c r="W15" s="26" t="str">
        <f t="shared" si="2"/>
        <v>A</v>
      </c>
    </row>
    <row r="16" spans="1:23" ht="14.25" x14ac:dyDescent="0.2">
      <c r="A16" s="19">
        <v>903519093</v>
      </c>
      <c r="B16" s="10" t="s">
        <v>27</v>
      </c>
      <c r="C16" s="1">
        <v>9</v>
      </c>
      <c r="D16" s="1">
        <v>8.25</v>
      </c>
      <c r="E16" s="1">
        <v>9.5</v>
      </c>
      <c r="F16" s="1">
        <v>7.75</v>
      </c>
      <c r="G16" s="1">
        <v>10</v>
      </c>
      <c r="H16" s="1">
        <v>10</v>
      </c>
      <c r="I16" s="1">
        <v>7</v>
      </c>
      <c r="J16" s="14">
        <f t="shared" si="0"/>
        <v>21.964285714285715</v>
      </c>
      <c r="K16" s="1">
        <v>20.5</v>
      </c>
      <c r="L16" s="1">
        <v>17</v>
      </c>
      <c r="M16" s="15">
        <f t="shared" si="1"/>
        <v>18.75</v>
      </c>
      <c r="N16" s="1">
        <v>18</v>
      </c>
      <c r="O16" s="1">
        <v>20</v>
      </c>
      <c r="P16" s="1">
        <v>18.5</v>
      </c>
      <c r="Q16" s="1">
        <v>16</v>
      </c>
      <c r="R16" s="1">
        <v>20</v>
      </c>
      <c r="S16" s="1">
        <v>20</v>
      </c>
      <c r="T16" s="15">
        <f t="shared" si="4"/>
        <v>23.4375</v>
      </c>
      <c r="U16" s="16">
        <v>26</v>
      </c>
      <c r="V16" s="18">
        <f>SUM(J16,M16,T16,U16)</f>
        <v>90.151785714285722</v>
      </c>
      <c r="W16" s="26" t="str">
        <f t="shared" si="2"/>
        <v>A</v>
      </c>
    </row>
    <row r="17" spans="1:23" ht="14.25" x14ac:dyDescent="0.2">
      <c r="A17" s="19">
        <v>903504354</v>
      </c>
      <c r="B17" s="10" t="s">
        <v>27</v>
      </c>
      <c r="C17" s="1">
        <v>9</v>
      </c>
      <c r="D17" s="1">
        <v>8.5</v>
      </c>
      <c r="E17" s="1">
        <v>10</v>
      </c>
      <c r="F17" s="1">
        <v>8.5</v>
      </c>
      <c r="G17" s="1">
        <v>10</v>
      </c>
      <c r="H17" s="1">
        <v>10</v>
      </c>
      <c r="I17" s="1">
        <v>7</v>
      </c>
      <c r="J17" s="14">
        <f t="shared" si="0"/>
        <v>22.5</v>
      </c>
      <c r="K17" s="1">
        <v>25</v>
      </c>
      <c r="L17" s="1">
        <v>23.25</v>
      </c>
      <c r="M17" s="15">
        <f t="shared" si="1"/>
        <v>24.125</v>
      </c>
      <c r="N17" s="1">
        <v>18.5</v>
      </c>
      <c r="O17" s="1">
        <v>20</v>
      </c>
      <c r="P17" s="1">
        <v>18</v>
      </c>
      <c r="Q17" s="1">
        <v>20</v>
      </c>
      <c r="R17" s="2">
        <v>20</v>
      </c>
      <c r="S17" s="1">
        <v>20</v>
      </c>
      <c r="T17" s="15">
        <f t="shared" si="4"/>
        <v>24.270833333333332</v>
      </c>
      <c r="U17" s="16">
        <v>22.75</v>
      </c>
      <c r="V17" s="18">
        <f>SUM(J17,M17,T17,U17)</f>
        <v>93.645833333333329</v>
      </c>
      <c r="W17" s="26" t="str">
        <f t="shared" si="2"/>
        <v>A</v>
      </c>
    </row>
    <row r="18" spans="1:23" ht="14.25" x14ac:dyDescent="0.2">
      <c r="A18" s="19">
        <v>903512114</v>
      </c>
      <c r="B18" s="10" t="s">
        <v>27</v>
      </c>
      <c r="C18" s="1">
        <v>10</v>
      </c>
      <c r="D18" s="1">
        <v>9</v>
      </c>
      <c r="E18" s="1">
        <v>10</v>
      </c>
      <c r="F18" s="1">
        <v>8.75</v>
      </c>
      <c r="G18" s="1">
        <v>9.5</v>
      </c>
      <c r="H18" s="1">
        <v>10</v>
      </c>
      <c r="I18" s="2">
        <v>6.25</v>
      </c>
      <c r="J18" s="14">
        <f t="shared" si="0"/>
        <v>22.678571428571427</v>
      </c>
      <c r="K18" s="1">
        <v>24</v>
      </c>
      <c r="L18" s="1">
        <v>22</v>
      </c>
      <c r="M18" s="15">
        <f t="shared" si="1"/>
        <v>23</v>
      </c>
      <c r="N18" s="1">
        <v>18</v>
      </c>
      <c r="O18" s="1">
        <v>19.5</v>
      </c>
      <c r="P18" s="1">
        <v>18.5</v>
      </c>
      <c r="Q18" s="1">
        <v>20</v>
      </c>
      <c r="R18" s="2">
        <v>20</v>
      </c>
      <c r="S18" s="1">
        <v>20</v>
      </c>
      <c r="T18" s="15">
        <f t="shared" si="4"/>
        <v>24.166666666666668</v>
      </c>
      <c r="U18" s="16">
        <v>24.75</v>
      </c>
      <c r="V18" s="18">
        <f>SUM(J18,M18,T18,U18)</f>
        <v>94.595238095238102</v>
      </c>
      <c r="W18" s="26" t="str">
        <f t="shared" si="2"/>
        <v>A</v>
      </c>
    </row>
    <row r="19" spans="1:23" ht="14.25" x14ac:dyDescent="0.2">
      <c r="A19" s="19">
        <v>902443218</v>
      </c>
      <c r="B19" s="10" t="s">
        <v>18</v>
      </c>
      <c r="C19" s="1">
        <v>10</v>
      </c>
      <c r="D19" s="1">
        <v>9</v>
      </c>
      <c r="E19" s="1">
        <v>8.75</v>
      </c>
      <c r="F19" s="1">
        <v>4.25</v>
      </c>
      <c r="G19" s="1">
        <v>9.5</v>
      </c>
      <c r="H19" s="1">
        <v>10</v>
      </c>
      <c r="I19" s="1">
        <v>5.25</v>
      </c>
      <c r="J19" s="14">
        <f t="shared" si="0"/>
        <v>20.267857142857142</v>
      </c>
      <c r="K19" s="1">
        <v>22</v>
      </c>
      <c r="L19" s="1">
        <v>21</v>
      </c>
      <c r="M19" s="15">
        <f t="shared" si="1"/>
        <v>21.5</v>
      </c>
      <c r="N19" s="1">
        <v>16.5</v>
      </c>
      <c r="O19" s="1">
        <v>18</v>
      </c>
      <c r="P19" s="1">
        <v>19</v>
      </c>
      <c r="Q19" s="1">
        <v>20</v>
      </c>
      <c r="R19" s="2">
        <v>19</v>
      </c>
      <c r="S19" s="1" t="s">
        <v>33</v>
      </c>
      <c r="T19" s="15">
        <f>SUM(N19:S19)/4</f>
        <v>23.125</v>
      </c>
      <c r="U19" s="16">
        <v>25.25</v>
      </c>
      <c r="V19" s="18">
        <f t="shared" si="3"/>
        <v>90.142857142857139</v>
      </c>
      <c r="W19" s="26" t="str">
        <f t="shared" si="2"/>
        <v>A</v>
      </c>
    </row>
    <row r="20" spans="1:23" ht="14.25" x14ac:dyDescent="0.2">
      <c r="A20" s="20">
        <v>903514183</v>
      </c>
      <c r="B20" s="10" t="s">
        <v>27</v>
      </c>
      <c r="C20" s="1">
        <v>9</v>
      </c>
      <c r="D20" s="1">
        <v>9</v>
      </c>
      <c r="E20" s="1">
        <v>9</v>
      </c>
      <c r="F20" s="1">
        <v>7.75</v>
      </c>
      <c r="G20" s="1">
        <v>10</v>
      </c>
      <c r="H20" s="1">
        <v>10</v>
      </c>
      <c r="I20" s="2">
        <v>9</v>
      </c>
      <c r="J20" s="14">
        <f t="shared" si="0"/>
        <v>22.767857142857142</v>
      </c>
      <c r="K20" s="1">
        <v>23.5</v>
      </c>
      <c r="L20" s="1">
        <v>23.5</v>
      </c>
      <c r="M20" s="15">
        <f t="shared" si="1"/>
        <v>23.5</v>
      </c>
      <c r="N20" s="1">
        <v>18</v>
      </c>
      <c r="O20" s="1">
        <v>19.5</v>
      </c>
      <c r="P20" s="1">
        <v>17</v>
      </c>
      <c r="Q20" s="1">
        <v>18</v>
      </c>
      <c r="R20" s="1">
        <v>19</v>
      </c>
      <c r="S20" s="1">
        <v>20</v>
      </c>
      <c r="T20" s="15">
        <f t="shared" si="4"/>
        <v>23.229166666666668</v>
      </c>
      <c r="U20" s="16">
        <v>25</v>
      </c>
      <c r="V20" s="18">
        <f>SUM(J20,M20,T20,U20)</f>
        <v>94.49702380952381</v>
      </c>
      <c r="W20" s="26" t="str">
        <f t="shared" si="2"/>
        <v>A</v>
      </c>
    </row>
    <row r="21" spans="1:23" ht="14.25" x14ac:dyDescent="0.2">
      <c r="A21" s="19">
        <v>903516137</v>
      </c>
      <c r="B21" s="10" t="s">
        <v>27</v>
      </c>
      <c r="C21" s="1">
        <v>10</v>
      </c>
      <c r="D21" s="1">
        <v>9.5</v>
      </c>
      <c r="E21" s="1">
        <v>10</v>
      </c>
      <c r="F21" s="1">
        <v>9.25</v>
      </c>
      <c r="G21" s="1">
        <v>9.5</v>
      </c>
      <c r="H21" s="1">
        <v>10</v>
      </c>
      <c r="I21" s="1">
        <v>6.5</v>
      </c>
      <c r="J21" s="14">
        <f t="shared" si="0"/>
        <v>23.125</v>
      </c>
      <c r="K21" s="1">
        <v>24.25</v>
      </c>
      <c r="L21" s="1">
        <v>23</v>
      </c>
      <c r="M21" s="15">
        <f t="shared" si="1"/>
        <v>23.625</v>
      </c>
      <c r="N21" s="1">
        <v>18.5</v>
      </c>
      <c r="O21" s="1">
        <v>20</v>
      </c>
      <c r="P21" s="1">
        <v>18</v>
      </c>
      <c r="Q21" s="1">
        <v>20</v>
      </c>
      <c r="R21" s="2">
        <v>20</v>
      </c>
      <c r="S21" s="1">
        <v>20</v>
      </c>
      <c r="T21" s="15">
        <f t="shared" si="4"/>
        <v>24.270833333333332</v>
      </c>
      <c r="U21" s="16">
        <v>24.5</v>
      </c>
      <c r="V21" s="18">
        <f>SUM(J21,M21,T21,U21)</f>
        <v>95.520833333333329</v>
      </c>
      <c r="W21" s="26" t="str">
        <f t="shared" si="2"/>
        <v>A</v>
      </c>
    </row>
    <row r="22" spans="1:23" ht="14.25" x14ac:dyDescent="0.2">
      <c r="A22" s="19">
        <v>902501244</v>
      </c>
      <c r="B22" s="10" t="s">
        <v>18</v>
      </c>
      <c r="C22" s="1">
        <v>7</v>
      </c>
      <c r="D22" s="1">
        <v>7.5</v>
      </c>
      <c r="E22" s="1">
        <v>7.75</v>
      </c>
      <c r="F22" s="1">
        <v>8.75</v>
      </c>
      <c r="G22" s="1">
        <v>10</v>
      </c>
      <c r="H22" s="1">
        <v>8.25</v>
      </c>
      <c r="I22" s="1">
        <v>5</v>
      </c>
      <c r="J22" s="14">
        <f t="shared" si="0"/>
        <v>19.375</v>
      </c>
      <c r="K22" s="1">
        <v>22</v>
      </c>
      <c r="L22" s="1">
        <v>19.25</v>
      </c>
      <c r="M22" s="15">
        <f t="shared" si="1"/>
        <v>20.625</v>
      </c>
      <c r="N22" s="1">
        <v>17</v>
      </c>
      <c r="O22" s="1">
        <v>0</v>
      </c>
      <c r="P22" s="1">
        <v>10</v>
      </c>
      <c r="Q22" s="2">
        <v>0</v>
      </c>
      <c r="R22" s="2">
        <v>0</v>
      </c>
      <c r="S22" s="1" t="s">
        <v>33</v>
      </c>
      <c r="T22" s="15">
        <f>SUM(N22:S22)/4</f>
        <v>6.75</v>
      </c>
      <c r="U22" s="16">
        <v>23</v>
      </c>
      <c r="V22" s="18">
        <f t="shared" si="3"/>
        <v>69.75</v>
      </c>
      <c r="W22" s="26" t="str">
        <f t="shared" si="2"/>
        <v>C</v>
      </c>
    </row>
    <row r="23" spans="1:23" ht="14.25" x14ac:dyDescent="0.2">
      <c r="A23" s="19">
        <v>902499835</v>
      </c>
      <c r="B23" s="10" t="s">
        <v>18</v>
      </c>
      <c r="C23" s="1">
        <v>9</v>
      </c>
      <c r="D23" s="1">
        <v>9.5</v>
      </c>
      <c r="E23" s="1">
        <v>10</v>
      </c>
      <c r="F23" s="1">
        <v>8.5</v>
      </c>
      <c r="G23" s="1">
        <v>10</v>
      </c>
      <c r="H23" s="1">
        <v>8.5</v>
      </c>
      <c r="I23" s="1">
        <v>10</v>
      </c>
      <c r="J23" s="14">
        <f t="shared" si="0"/>
        <v>23.392857142857142</v>
      </c>
      <c r="K23" s="1">
        <v>22</v>
      </c>
      <c r="L23" s="1">
        <v>24</v>
      </c>
      <c r="M23" s="15">
        <f t="shared" si="1"/>
        <v>23</v>
      </c>
      <c r="N23" s="1">
        <v>20</v>
      </c>
      <c r="O23" s="1">
        <v>19</v>
      </c>
      <c r="P23" s="1">
        <v>20</v>
      </c>
      <c r="Q23" s="1">
        <v>20</v>
      </c>
      <c r="R23" s="2">
        <v>20</v>
      </c>
      <c r="S23" s="1" t="s">
        <v>33</v>
      </c>
      <c r="T23" s="15">
        <f>SUM(N23:S23)/4</f>
        <v>24.75</v>
      </c>
      <c r="U23" s="16">
        <v>21.25</v>
      </c>
      <c r="V23" s="18">
        <f t="shared" si="3"/>
        <v>92.392857142857139</v>
      </c>
      <c r="W23" s="26" t="str">
        <f t="shared" si="2"/>
        <v>A</v>
      </c>
    </row>
    <row r="24" spans="1:23" ht="14.25" x14ac:dyDescent="0.2">
      <c r="A24" s="19">
        <v>902481495</v>
      </c>
      <c r="B24" s="10" t="s">
        <v>18</v>
      </c>
      <c r="C24" s="1">
        <v>10</v>
      </c>
      <c r="D24" s="1">
        <v>9</v>
      </c>
      <c r="E24" s="1">
        <v>8.75</v>
      </c>
      <c r="F24" s="1">
        <v>7.25</v>
      </c>
      <c r="G24" s="1">
        <v>10</v>
      </c>
      <c r="H24" s="1">
        <v>10</v>
      </c>
      <c r="I24" s="1">
        <v>6.5</v>
      </c>
      <c r="J24" s="14">
        <f t="shared" si="0"/>
        <v>21.964285714285715</v>
      </c>
      <c r="K24" s="1">
        <v>24</v>
      </c>
      <c r="L24" s="1">
        <v>23.5</v>
      </c>
      <c r="M24" s="15">
        <f t="shared" si="1"/>
        <v>23.75</v>
      </c>
      <c r="N24" s="1">
        <v>18.5</v>
      </c>
      <c r="O24" s="1">
        <v>19</v>
      </c>
      <c r="P24" s="1">
        <v>17</v>
      </c>
      <c r="Q24" s="1">
        <v>20</v>
      </c>
      <c r="R24" s="2">
        <v>20</v>
      </c>
      <c r="S24" s="1" t="s">
        <v>33</v>
      </c>
      <c r="T24" s="15">
        <f>SUM(N24:S24)/4</f>
        <v>23.625</v>
      </c>
      <c r="U24" s="16">
        <v>25.5</v>
      </c>
      <c r="V24" s="18">
        <f t="shared" si="3"/>
        <v>94.839285714285722</v>
      </c>
      <c r="W24" s="26" t="str">
        <f t="shared" si="2"/>
        <v>A</v>
      </c>
    </row>
    <row r="25" spans="1:23" ht="14.25" x14ac:dyDescent="0.2">
      <c r="A25" s="19">
        <v>903503170</v>
      </c>
      <c r="B25" s="10" t="s">
        <v>27</v>
      </c>
      <c r="C25" s="1">
        <v>9</v>
      </c>
      <c r="D25" s="1">
        <v>9</v>
      </c>
      <c r="E25" s="1">
        <v>9</v>
      </c>
      <c r="F25" s="1">
        <v>9</v>
      </c>
      <c r="G25" s="1">
        <v>10</v>
      </c>
      <c r="H25" s="2">
        <v>10</v>
      </c>
      <c r="I25" s="2">
        <v>9</v>
      </c>
      <c r="J25" s="14">
        <f t="shared" si="0"/>
        <v>23.214285714285715</v>
      </c>
      <c r="K25" s="1">
        <v>23.75</v>
      </c>
      <c r="L25" s="1">
        <v>22.5</v>
      </c>
      <c r="M25" s="15">
        <f t="shared" si="1"/>
        <v>23.125</v>
      </c>
      <c r="N25" s="1">
        <v>18</v>
      </c>
      <c r="O25" s="1">
        <v>19</v>
      </c>
      <c r="P25" s="1">
        <v>17.5</v>
      </c>
      <c r="Q25" s="2">
        <v>16</v>
      </c>
      <c r="R25" s="2">
        <v>18</v>
      </c>
      <c r="S25" s="1">
        <v>20</v>
      </c>
      <c r="T25" s="15">
        <f t="shared" si="4"/>
        <v>22.604166666666668</v>
      </c>
      <c r="U25" s="16">
        <v>25</v>
      </c>
      <c r="V25" s="18">
        <f>SUM(J25,M25,T25,U25)</f>
        <v>93.94345238095238</v>
      </c>
      <c r="W25" s="26" t="str">
        <f t="shared" si="2"/>
        <v>A</v>
      </c>
    </row>
    <row r="26" spans="1:23" ht="14.25" x14ac:dyDescent="0.2">
      <c r="A26" s="19">
        <v>903339576</v>
      </c>
      <c r="B26" s="10" t="s">
        <v>18</v>
      </c>
      <c r="C26" s="1">
        <v>7</v>
      </c>
      <c r="D26" s="1">
        <v>8</v>
      </c>
      <c r="E26" s="1">
        <v>8.75</v>
      </c>
      <c r="F26" s="1">
        <v>8</v>
      </c>
      <c r="G26" s="1">
        <v>9</v>
      </c>
      <c r="H26" s="1">
        <v>10</v>
      </c>
      <c r="I26" s="2">
        <v>6</v>
      </c>
      <c r="J26" s="14">
        <f t="shared" si="0"/>
        <v>20.267857142857142</v>
      </c>
      <c r="K26" s="1">
        <v>21.25</v>
      </c>
      <c r="L26" s="1">
        <v>20</v>
      </c>
      <c r="M26" s="15">
        <f t="shared" si="1"/>
        <v>20.625</v>
      </c>
      <c r="N26" s="1">
        <v>13</v>
      </c>
      <c r="O26" s="1">
        <v>14</v>
      </c>
      <c r="P26" s="2">
        <v>0</v>
      </c>
      <c r="Q26" s="2">
        <v>0</v>
      </c>
      <c r="R26" s="2">
        <v>0</v>
      </c>
      <c r="S26" s="1" t="s">
        <v>33</v>
      </c>
      <c r="T26" s="15">
        <f>SUM(N26:S26)/4</f>
        <v>6.75</v>
      </c>
      <c r="U26" s="16">
        <v>23.75</v>
      </c>
      <c r="V26" s="18">
        <f t="shared" si="3"/>
        <v>71.392857142857139</v>
      </c>
      <c r="W26" s="26" t="str">
        <f t="shared" si="2"/>
        <v>C</v>
      </c>
    </row>
    <row r="27" spans="1:23" ht="14.25" x14ac:dyDescent="0.2">
      <c r="A27" s="19">
        <v>902477394</v>
      </c>
      <c r="B27" s="10" t="s">
        <v>18</v>
      </c>
      <c r="C27" s="1">
        <v>9</v>
      </c>
      <c r="D27" s="1">
        <v>7.75</v>
      </c>
      <c r="E27" s="1">
        <v>6.5</v>
      </c>
      <c r="F27" s="1">
        <v>2</v>
      </c>
      <c r="G27" s="1">
        <v>9</v>
      </c>
      <c r="H27" s="1">
        <v>6.5</v>
      </c>
      <c r="I27" s="1">
        <v>4.25</v>
      </c>
      <c r="J27" s="14">
        <f t="shared" si="0"/>
        <v>16.071428571428573</v>
      </c>
      <c r="K27" s="1">
        <v>16.25</v>
      </c>
      <c r="L27" s="1">
        <v>19</v>
      </c>
      <c r="M27" s="15">
        <f t="shared" si="1"/>
        <v>17.625</v>
      </c>
      <c r="N27" s="1">
        <v>19</v>
      </c>
      <c r="O27" s="1">
        <v>17</v>
      </c>
      <c r="P27" s="1">
        <v>20</v>
      </c>
      <c r="Q27" s="1">
        <v>20</v>
      </c>
      <c r="R27" s="2">
        <v>20</v>
      </c>
      <c r="S27" s="1" t="s">
        <v>33</v>
      </c>
      <c r="T27" s="15">
        <f>SUM(N27:S27)/4</f>
        <v>24</v>
      </c>
      <c r="U27" s="16">
        <v>18</v>
      </c>
      <c r="V27" s="18">
        <f t="shared" si="3"/>
        <v>75.696428571428569</v>
      </c>
      <c r="W27" s="26" t="str">
        <f t="shared" si="2"/>
        <v>B</v>
      </c>
    </row>
    <row r="28" spans="1:23" ht="14.25" x14ac:dyDescent="0.2">
      <c r="A28" s="19">
        <v>903490040</v>
      </c>
      <c r="B28" s="10" t="s">
        <v>27</v>
      </c>
      <c r="C28" s="1">
        <v>10</v>
      </c>
      <c r="D28" s="1">
        <v>9</v>
      </c>
      <c r="E28" s="1">
        <v>10</v>
      </c>
      <c r="F28" s="1">
        <v>9</v>
      </c>
      <c r="G28" s="1">
        <v>10</v>
      </c>
      <c r="H28" s="1">
        <v>10</v>
      </c>
      <c r="I28" s="2">
        <v>6.25</v>
      </c>
      <c r="J28" s="14">
        <f t="shared" si="0"/>
        <v>22.946428571428573</v>
      </c>
      <c r="K28" s="1">
        <v>23.75</v>
      </c>
      <c r="L28" s="1">
        <v>23.5</v>
      </c>
      <c r="M28" s="15">
        <f t="shared" si="1"/>
        <v>23.625</v>
      </c>
      <c r="N28" s="1">
        <v>18</v>
      </c>
      <c r="O28" s="1">
        <v>19.5</v>
      </c>
      <c r="P28" s="1">
        <v>18.5</v>
      </c>
      <c r="Q28" s="1">
        <v>20</v>
      </c>
      <c r="R28" s="2">
        <v>20</v>
      </c>
      <c r="S28" s="1">
        <v>20</v>
      </c>
      <c r="T28" s="15">
        <f t="shared" si="4"/>
        <v>24.166666666666668</v>
      </c>
      <c r="U28" s="16">
        <v>25</v>
      </c>
      <c r="V28" s="18">
        <f t="shared" si="3"/>
        <v>95.738095238095241</v>
      </c>
      <c r="W28" s="26" t="str">
        <f t="shared" si="2"/>
        <v>A</v>
      </c>
    </row>
    <row r="29" spans="1:23" ht="14.25" x14ac:dyDescent="0.2">
      <c r="A29" s="19">
        <v>902426538</v>
      </c>
      <c r="B29" s="10" t="s">
        <v>18</v>
      </c>
      <c r="C29" s="1">
        <v>10</v>
      </c>
      <c r="D29" s="1">
        <v>9.5</v>
      </c>
      <c r="E29" s="1">
        <v>10</v>
      </c>
      <c r="F29" s="1">
        <v>7.5</v>
      </c>
      <c r="G29" s="1">
        <v>10</v>
      </c>
      <c r="H29" s="1">
        <v>9</v>
      </c>
      <c r="I29" s="2">
        <v>10</v>
      </c>
      <c r="J29" s="14">
        <f t="shared" si="0"/>
        <v>23.571428571428573</v>
      </c>
      <c r="K29" s="1">
        <v>26</v>
      </c>
      <c r="L29" s="1">
        <v>23</v>
      </c>
      <c r="M29" s="15">
        <f t="shared" si="1"/>
        <v>24.5</v>
      </c>
      <c r="N29" s="1">
        <v>20</v>
      </c>
      <c r="O29" s="1">
        <v>19</v>
      </c>
      <c r="P29" s="1">
        <v>20</v>
      </c>
      <c r="Q29" s="1">
        <v>20</v>
      </c>
      <c r="R29" s="2">
        <v>20</v>
      </c>
      <c r="S29" s="1" t="s">
        <v>33</v>
      </c>
      <c r="T29" s="15">
        <f>SUM(N29:S29)/4</f>
        <v>24.75</v>
      </c>
      <c r="U29" s="16">
        <v>24</v>
      </c>
      <c r="V29" s="18">
        <f t="shared" si="3"/>
        <v>96.821428571428569</v>
      </c>
      <c r="W29" s="26" t="str">
        <f t="shared" si="2"/>
        <v>A</v>
      </c>
    </row>
    <row r="30" spans="1:23" ht="14.25" x14ac:dyDescent="0.2">
      <c r="A30" s="19">
        <v>903517126</v>
      </c>
      <c r="B30" s="10" t="s">
        <v>27</v>
      </c>
      <c r="C30" s="1">
        <v>9</v>
      </c>
      <c r="D30" s="1">
        <v>9.5</v>
      </c>
      <c r="E30" s="1">
        <v>9.75</v>
      </c>
      <c r="F30" s="1">
        <v>10</v>
      </c>
      <c r="G30" s="1">
        <v>9</v>
      </c>
      <c r="H30" s="1">
        <v>10</v>
      </c>
      <c r="I30" s="1">
        <v>9.5</v>
      </c>
      <c r="J30" s="14">
        <f t="shared" si="0"/>
        <v>23.839285714285715</v>
      </c>
      <c r="K30" s="1">
        <v>23</v>
      </c>
      <c r="L30" s="1">
        <v>24</v>
      </c>
      <c r="M30" s="15">
        <f t="shared" si="1"/>
        <v>23.5</v>
      </c>
      <c r="N30" s="1">
        <v>18.5</v>
      </c>
      <c r="O30" s="1">
        <v>19</v>
      </c>
      <c r="P30" s="1">
        <v>18</v>
      </c>
      <c r="Q30" s="1">
        <v>16</v>
      </c>
      <c r="R30" s="2">
        <v>18</v>
      </c>
      <c r="S30" s="1">
        <v>20</v>
      </c>
      <c r="T30" s="15">
        <f t="shared" si="4"/>
        <v>22.8125</v>
      </c>
      <c r="U30" s="16">
        <v>25</v>
      </c>
      <c r="V30" s="18">
        <f t="shared" si="3"/>
        <v>95.151785714285722</v>
      </c>
      <c r="W30" s="26" t="str">
        <f t="shared" si="2"/>
        <v>A</v>
      </c>
    </row>
    <row r="31" spans="1:23" ht="14.25" x14ac:dyDescent="0.2">
      <c r="A31" s="19">
        <v>903497426</v>
      </c>
      <c r="B31" s="10" t="s">
        <v>27</v>
      </c>
      <c r="C31" s="1">
        <v>10</v>
      </c>
      <c r="D31" s="1">
        <v>9.75</v>
      </c>
      <c r="E31" s="1">
        <v>10</v>
      </c>
      <c r="F31" s="1">
        <v>9.25</v>
      </c>
      <c r="G31" s="1">
        <v>10</v>
      </c>
      <c r="H31" s="1">
        <v>10</v>
      </c>
      <c r="I31" s="1">
        <v>9</v>
      </c>
      <c r="J31" s="14">
        <f t="shared" si="0"/>
        <v>24.285714285714285</v>
      </c>
      <c r="K31" s="1">
        <v>24.75</v>
      </c>
      <c r="L31" s="1">
        <v>22.5</v>
      </c>
      <c r="M31" s="15">
        <f t="shared" si="1"/>
        <v>23.625</v>
      </c>
      <c r="N31" s="1">
        <v>18.5</v>
      </c>
      <c r="O31" s="1">
        <v>19</v>
      </c>
      <c r="P31" s="1">
        <v>18</v>
      </c>
      <c r="Q31" s="1">
        <v>16</v>
      </c>
      <c r="R31" s="2">
        <v>18</v>
      </c>
      <c r="S31" s="1">
        <v>20</v>
      </c>
      <c r="T31" s="15">
        <f t="shared" si="4"/>
        <v>22.8125</v>
      </c>
      <c r="U31" s="16">
        <v>26</v>
      </c>
      <c r="V31" s="18">
        <f t="shared" si="3"/>
        <v>96.723214285714278</v>
      </c>
      <c r="W31" s="26" t="str">
        <f t="shared" si="2"/>
        <v>A</v>
      </c>
    </row>
    <row r="32" spans="1:23" ht="14.25" x14ac:dyDescent="0.2">
      <c r="A32" s="19">
        <v>902537164</v>
      </c>
      <c r="B32" s="10" t="s">
        <v>27</v>
      </c>
      <c r="C32" s="1">
        <v>9</v>
      </c>
      <c r="D32" s="1">
        <v>8.25</v>
      </c>
      <c r="E32" s="1">
        <v>8.5</v>
      </c>
      <c r="F32" s="1">
        <v>7.25</v>
      </c>
      <c r="G32" s="1">
        <v>0</v>
      </c>
      <c r="H32" s="1">
        <v>8.5</v>
      </c>
      <c r="I32" s="2">
        <v>0</v>
      </c>
      <c r="J32" s="14">
        <f t="shared" si="0"/>
        <v>14.821428571428571</v>
      </c>
      <c r="K32" s="1">
        <v>18.5</v>
      </c>
      <c r="L32" s="1">
        <v>22.5</v>
      </c>
      <c r="M32" s="15">
        <f t="shared" si="1"/>
        <v>20.5</v>
      </c>
      <c r="N32" s="1">
        <v>20</v>
      </c>
      <c r="O32" s="1">
        <v>20</v>
      </c>
      <c r="P32" s="1">
        <v>20</v>
      </c>
      <c r="Q32" s="2">
        <v>17</v>
      </c>
      <c r="R32" s="2">
        <v>19</v>
      </c>
      <c r="S32" s="1">
        <v>12</v>
      </c>
      <c r="T32" s="15">
        <f t="shared" si="4"/>
        <v>22.5</v>
      </c>
      <c r="U32" s="16">
        <v>17.25</v>
      </c>
      <c r="V32" s="18">
        <f t="shared" si="3"/>
        <v>75.071428571428569</v>
      </c>
      <c r="W32" s="26" t="str">
        <f t="shared" si="2"/>
        <v>B</v>
      </c>
    </row>
    <row r="33" spans="1:23" ht="14.25" x14ac:dyDescent="0.2">
      <c r="A33" s="20">
        <v>903510966</v>
      </c>
      <c r="B33" s="10" t="s">
        <v>27</v>
      </c>
      <c r="C33" s="1">
        <v>8.5</v>
      </c>
      <c r="D33" s="1">
        <v>8.25</v>
      </c>
      <c r="E33" s="1">
        <v>9.75</v>
      </c>
      <c r="F33" s="1">
        <v>9.25</v>
      </c>
      <c r="G33" s="1">
        <v>9.5</v>
      </c>
      <c r="H33" s="1">
        <v>10</v>
      </c>
      <c r="I33" s="1">
        <v>7</v>
      </c>
      <c r="J33" s="14">
        <f t="shared" si="0"/>
        <v>22.232142857142858</v>
      </c>
      <c r="K33" s="1">
        <v>23</v>
      </c>
      <c r="L33" s="1">
        <v>19.5</v>
      </c>
      <c r="M33" s="15">
        <f t="shared" si="1"/>
        <v>21.25</v>
      </c>
      <c r="N33" s="1">
        <v>17</v>
      </c>
      <c r="O33" s="1">
        <v>19</v>
      </c>
      <c r="P33" s="1">
        <v>18.5</v>
      </c>
      <c r="Q33" s="1">
        <v>20</v>
      </c>
      <c r="R33" s="2">
        <v>18.5</v>
      </c>
      <c r="S33" s="1">
        <v>20</v>
      </c>
      <c r="T33" s="15">
        <f t="shared" si="4"/>
        <v>23.541666666666668</v>
      </c>
      <c r="U33" s="16">
        <v>25</v>
      </c>
      <c r="V33" s="18">
        <f t="shared" si="3"/>
        <v>92.023809523809533</v>
      </c>
      <c r="W33" s="26" t="str">
        <f t="shared" si="2"/>
        <v>A</v>
      </c>
    </row>
    <row r="34" spans="1:23" ht="14.25" x14ac:dyDescent="0.2">
      <c r="A34" s="19">
        <v>903516501</v>
      </c>
      <c r="B34" s="10" t="s">
        <v>27</v>
      </c>
      <c r="C34" s="1">
        <v>10</v>
      </c>
      <c r="D34" s="1">
        <v>8</v>
      </c>
      <c r="E34" s="1">
        <v>10</v>
      </c>
      <c r="F34" s="1">
        <v>8.5</v>
      </c>
      <c r="G34" s="1">
        <v>10</v>
      </c>
      <c r="H34" s="1">
        <v>9.25</v>
      </c>
      <c r="I34" s="1">
        <v>6.25</v>
      </c>
      <c r="J34" s="14">
        <f t="shared" si="0"/>
        <v>22.142857142857142</v>
      </c>
      <c r="K34" s="1">
        <v>24</v>
      </c>
      <c r="L34" s="1">
        <v>20.5</v>
      </c>
      <c r="M34" s="15">
        <f t="shared" si="1"/>
        <v>22.25</v>
      </c>
      <c r="N34" s="1">
        <v>18</v>
      </c>
      <c r="O34" s="1">
        <v>16</v>
      </c>
      <c r="P34" s="1">
        <v>18</v>
      </c>
      <c r="Q34" s="1">
        <v>20</v>
      </c>
      <c r="R34" s="1">
        <v>16</v>
      </c>
      <c r="S34" s="1">
        <v>20</v>
      </c>
      <c r="T34" s="15">
        <f t="shared" si="4"/>
        <v>22.5</v>
      </c>
      <c r="U34" s="16">
        <v>24.75</v>
      </c>
      <c r="V34" s="18">
        <f t="shared" si="3"/>
        <v>91.642857142857139</v>
      </c>
      <c r="W34" s="26" t="str">
        <f t="shared" si="2"/>
        <v>A</v>
      </c>
    </row>
    <row r="35" spans="1:23" ht="14.25" x14ac:dyDescent="0.2">
      <c r="A35" s="19">
        <v>903512146</v>
      </c>
      <c r="B35" s="10" t="s">
        <v>27</v>
      </c>
      <c r="C35" s="1">
        <v>10</v>
      </c>
      <c r="D35" s="1">
        <v>9.5</v>
      </c>
      <c r="E35" s="1">
        <v>9.75</v>
      </c>
      <c r="F35" s="1">
        <v>7.5</v>
      </c>
      <c r="G35" s="1">
        <v>10</v>
      </c>
      <c r="H35" s="1">
        <v>8</v>
      </c>
      <c r="I35" s="1">
        <v>6.25</v>
      </c>
      <c r="J35" s="14">
        <f t="shared" si="0"/>
        <v>21.785714285714285</v>
      </c>
      <c r="K35" s="1">
        <v>26</v>
      </c>
      <c r="L35" s="1">
        <v>21.25</v>
      </c>
      <c r="M35" s="15">
        <f t="shared" si="1"/>
        <v>23.625</v>
      </c>
      <c r="N35" s="1">
        <v>19.5</v>
      </c>
      <c r="O35" s="1">
        <v>20</v>
      </c>
      <c r="P35" s="1">
        <v>19</v>
      </c>
      <c r="Q35" s="1">
        <v>20</v>
      </c>
      <c r="R35" s="2">
        <v>20</v>
      </c>
      <c r="S35" s="1">
        <v>20</v>
      </c>
      <c r="T35" s="15">
        <f t="shared" si="4"/>
        <v>24.6875</v>
      </c>
      <c r="U35" s="16">
        <v>21.75</v>
      </c>
      <c r="V35" s="18">
        <f t="shared" si="3"/>
        <v>91.848214285714278</v>
      </c>
      <c r="W35" s="26" t="str">
        <f t="shared" si="2"/>
        <v>A</v>
      </c>
    </row>
    <row r="36" spans="1:23" ht="14.25" x14ac:dyDescent="0.2">
      <c r="A36" s="19">
        <v>902513581</v>
      </c>
      <c r="B36" s="10" t="s">
        <v>18</v>
      </c>
      <c r="C36" s="1">
        <v>10</v>
      </c>
      <c r="D36" s="1">
        <v>8</v>
      </c>
      <c r="E36" s="1">
        <v>8.75</v>
      </c>
      <c r="F36" s="1">
        <v>8</v>
      </c>
      <c r="G36" s="1">
        <v>10</v>
      </c>
      <c r="H36" s="1">
        <v>9.75</v>
      </c>
      <c r="I36" s="1">
        <v>9.75</v>
      </c>
      <c r="J36" s="14">
        <f t="shared" si="0"/>
        <v>22.946428571428573</v>
      </c>
      <c r="K36" s="1">
        <v>21.5</v>
      </c>
      <c r="L36" s="1">
        <v>23.25</v>
      </c>
      <c r="M36" s="15">
        <f t="shared" si="1"/>
        <v>22.375</v>
      </c>
      <c r="N36" s="1">
        <v>20</v>
      </c>
      <c r="O36" s="1">
        <v>20</v>
      </c>
      <c r="P36" s="1">
        <v>20</v>
      </c>
      <c r="Q36" s="1">
        <v>20</v>
      </c>
      <c r="R36" s="2">
        <v>20</v>
      </c>
      <c r="S36" s="1">
        <v>20</v>
      </c>
      <c r="T36" s="15">
        <f>SUM(N36:S36)/4</f>
        <v>30</v>
      </c>
      <c r="U36" s="16">
        <v>23.25</v>
      </c>
      <c r="V36" s="18">
        <f t="shared" si="3"/>
        <v>98.571428571428569</v>
      </c>
      <c r="W36" s="26" t="str">
        <f t="shared" si="2"/>
        <v>A</v>
      </c>
    </row>
    <row r="37" spans="1:23" ht="14.25" x14ac:dyDescent="0.2">
      <c r="A37" s="19">
        <v>903507847</v>
      </c>
      <c r="B37" s="10" t="s">
        <v>27</v>
      </c>
      <c r="C37" s="1">
        <v>9.5</v>
      </c>
      <c r="D37" s="1">
        <v>8</v>
      </c>
      <c r="E37" s="1">
        <v>8.5</v>
      </c>
      <c r="F37" s="1">
        <v>7.5</v>
      </c>
      <c r="G37" s="1">
        <v>10</v>
      </c>
      <c r="H37" s="1">
        <v>9</v>
      </c>
      <c r="I37" s="1">
        <v>7</v>
      </c>
      <c r="J37" s="14">
        <f t="shared" si="0"/>
        <v>21.25</v>
      </c>
      <c r="K37" s="1">
        <v>24</v>
      </c>
      <c r="L37" s="1">
        <v>17.5</v>
      </c>
      <c r="M37" s="15">
        <f t="shared" si="1"/>
        <v>20.75</v>
      </c>
      <c r="N37" s="1">
        <v>18</v>
      </c>
      <c r="O37" s="1">
        <v>19</v>
      </c>
      <c r="P37" s="1">
        <v>18.5</v>
      </c>
      <c r="Q37" s="1">
        <v>16</v>
      </c>
      <c r="R37" s="1">
        <v>20</v>
      </c>
      <c r="S37" s="1">
        <v>20</v>
      </c>
      <c r="T37" s="15">
        <f t="shared" si="4"/>
        <v>23.229166666666668</v>
      </c>
      <c r="U37" s="16">
        <v>25</v>
      </c>
      <c r="V37" s="18">
        <f t="shared" si="3"/>
        <v>90.229166666666671</v>
      </c>
      <c r="W37" s="26" t="str">
        <f t="shared" si="2"/>
        <v>A</v>
      </c>
    </row>
    <row r="38" spans="1:23" ht="14.25" x14ac:dyDescent="0.2">
      <c r="A38" s="19">
        <v>903514213</v>
      </c>
      <c r="B38" s="10" t="s">
        <v>27</v>
      </c>
      <c r="C38" s="1">
        <v>9.5</v>
      </c>
      <c r="D38" s="1">
        <v>8.75</v>
      </c>
      <c r="E38" s="1">
        <v>8.25</v>
      </c>
      <c r="F38" s="1">
        <v>8.25</v>
      </c>
      <c r="G38" s="1">
        <v>10</v>
      </c>
      <c r="H38" s="1">
        <v>9.5</v>
      </c>
      <c r="I38" s="1">
        <v>6.75</v>
      </c>
      <c r="J38" s="14">
        <f t="shared" si="0"/>
        <v>21.785714285714285</v>
      </c>
      <c r="K38" s="1">
        <v>21.5</v>
      </c>
      <c r="L38" s="1">
        <v>12.5</v>
      </c>
      <c r="M38" s="15">
        <f t="shared" si="1"/>
        <v>17</v>
      </c>
      <c r="N38" s="1">
        <v>18</v>
      </c>
      <c r="O38" s="1">
        <v>19</v>
      </c>
      <c r="P38" s="1">
        <v>18.5</v>
      </c>
      <c r="Q38" s="1">
        <v>16</v>
      </c>
      <c r="R38" s="1">
        <v>20</v>
      </c>
      <c r="S38" s="1">
        <v>20</v>
      </c>
      <c r="T38" s="15">
        <f t="shared" si="4"/>
        <v>23.229166666666668</v>
      </c>
      <c r="U38" s="16">
        <v>24</v>
      </c>
      <c r="V38" s="18">
        <f t="shared" si="3"/>
        <v>86.014880952380949</v>
      </c>
      <c r="W38" s="26" t="str">
        <f t="shared" si="2"/>
        <v>B</v>
      </c>
    </row>
    <row r="39" spans="1:23" ht="14.25" x14ac:dyDescent="0.2">
      <c r="A39" s="19">
        <v>903518792</v>
      </c>
      <c r="B39" s="10" t="s">
        <v>27</v>
      </c>
      <c r="C39" s="1">
        <v>10</v>
      </c>
      <c r="D39" s="1">
        <v>9.25</v>
      </c>
      <c r="E39" s="1">
        <v>9</v>
      </c>
      <c r="F39" s="1">
        <v>9.25</v>
      </c>
      <c r="G39" s="1">
        <v>10</v>
      </c>
      <c r="H39" s="1">
        <v>9.25</v>
      </c>
      <c r="I39" s="1">
        <v>6.25</v>
      </c>
      <c r="J39" s="14">
        <f t="shared" si="0"/>
        <v>22.5</v>
      </c>
      <c r="K39" s="1">
        <v>24</v>
      </c>
      <c r="L39" s="1">
        <v>20</v>
      </c>
      <c r="M39" s="15">
        <f t="shared" si="1"/>
        <v>22</v>
      </c>
      <c r="N39" s="1">
        <v>18.5</v>
      </c>
      <c r="O39" s="1">
        <v>20</v>
      </c>
      <c r="P39" s="1">
        <v>19</v>
      </c>
      <c r="Q39" s="1">
        <v>18</v>
      </c>
      <c r="R39" s="2">
        <v>17.5</v>
      </c>
      <c r="S39" s="1">
        <v>20</v>
      </c>
      <c r="T39" s="15">
        <f t="shared" si="4"/>
        <v>23.541666666666668</v>
      </c>
      <c r="U39" s="16">
        <v>23.5</v>
      </c>
      <c r="V39" s="18">
        <f t="shared" si="3"/>
        <v>91.541666666666671</v>
      </c>
      <c r="W39" s="26" t="str">
        <f t="shared" si="2"/>
        <v>A</v>
      </c>
    </row>
    <row r="40" spans="1:23" ht="14.25" x14ac:dyDescent="0.2">
      <c r="A40" s="19">
        <v>903510378</v>
      </c>
      <c r="B40" s="10" t="s">
        <v>27</v>
      </c>
      <c r="C40" s="1">
        <v>10</v>
      </c>
      <c r="D40" s="1">
        <v>9.25</v>
      </c>
      <c r="E40" s="1">
        <v>10</v>
      </c>
      <c r="F40" s="1">
        <v>9.25</v>
      </c>
      <c r="G40" s="1">
        <v>10</v>
      </c>
      <c r="H40" s="1">
        <v>9.25</v>
      </c>
      <c r="I40" s="1">
        <v>6.25</v>
      </c>
      <c r="J40" s="14">
        <f t="shared" si="0"/>
        <v>22.857142857142858</v>
      </c>
      <c r="K40" s="1">
        <v>24</v>
      </c>
      <c r="L40" s="1">
        <v>24</v>
      </c>
      <c r="M40" s="15">
        <f t="shared" si="1"/>
        <v>24</v>
      </c>
      <c r="N40" s="1">
        <v>18.5</v>
      </c>
      <c r="O40" s="1">
        <v>20</v>
      </c>
      <c r="P40" s="1">
        <v>19</v>
      </c>
      <c r="Q40" s="1">
        <v>18</v>
      </c>
      <c r="R40" s="2">
        <v>17.5</v>
      </c>
      <c r="S40" s="1">
        <v>20</v>
      </c>
      <c r="T40" s="15">
        <f t="shared" si="4"/>
        <v>23.541666666666668</v>
      </c>
      <c r="U40" s="16">
        <v>25.5</v>
      </c>
      <c r="V40" s="18">
        <f t="shared" si="3"/>
        <v>95.898809523809533</v>
      </c>
      <c r="W40" s="26" t="str">
        <f t="shared" si="2"/>
        <v>A</v>
      </c>
    </row>
    <row r="41" spans="1:23" ht="14.25" x14ac:dyDescent="0.2">
      <c r="A41" s="19">
        <v>903507587</v>
      </c>
      <c r="B41" s="10" t="s">
        <v>27</v>
      </c>
      <c r="C41" s="1">
        <v>8</v>
      </c>
      <c r="D41" s="1">
        <v>8.75</v>
      </c>
      <c r="E41" s="1">
        <v>7.75</v>
      </c>
      <c r="F41" s="1">
        <v>9</v>
      </c>
      <c r="G41" s="1">
        <v>8.5</v>
      </c>
      <c r="H41" s="1">
        <v>10</v>
      </c>
      <c r="I41" s="2">
        <v>7</v>
      </c>
      <c r="J41" s="14">
        <f t="shared" si="0"/>
        <v>21.071428571428573</v>
      </c>
      <c r="K41" s="1">
        <v>24</v>
      </c>
      <c r="L41" s="1">
        <v>20.5</v>
      </c>
      <c r="M41" s="15">
        <f t="shared" si="1"/>
        <v>22.25</v>
      </c>
      <c r="N41" s="1">
        <v>17</v>
      </c>
      <c r="O41" s="1">
        <v>19</v>
      </c>
      <c r="P41" s="1">
        <v>18.5</v>
      </c>
      <c r="Q41" s="1">
        <v>20</v>
      </c>
      <c r="R41" s="2">
        <v>18.5</v>
      </c>
      <c r="S41" s="1">
        <v>20</v>
      </c>
      <c r="T41" s="15">
        <f t="shared" si="4"/>
        <v>23.541666666666668</v>
      </c>
      <c r="U41" s="16">
        <v>23.5</v>
      </c>
      <c r="V41" s="18">
        <f t="shared" si="3"/>
        <v>90.363095238095241</v>
      </c>
      <c r="W41" s="26" t="str">
        <f t="shared" si="2"/>
        <v>A</v>
      </c>
    </row>
    <row r="42" spans="1:23" ht="14.25" x14ac:dyDescent="0.2">
      <c r="A42" s="19">
        <v>903503198</v>
      </c>
      <c r="B42" s="10" t="s">
        <v>27</v>
      </c>
      <c r="C42" s="1">
        <v>10</v>
      </c>
      <c r="D42" s="1">
        <v>8</v>
      </c>
      <c r="E42" s="1">
        <v>10</v>
      </c>
      <c r="F42" s="1">
        <v>8.75</v>
      </c>
      <c r="G42" s="1">
        <v>10</v>
      </c>
      <c r="H42" s="1">
        <v>9.25</v>
      </c>
      <c r="I42" s="1">
        <v>6.25</v>
      </c>
      <c r="J42" s="14">
        <f t="shared" si="0"/>
        <v>22.232142857142858</v>
      </c>
      <c r="K42" s="1">
        <v>23</v>
      </c>
      <c r="L42" s="1">
        <v>21.5</v>
      </c>
      <c r="M42" s="15">
        <f t="shared" si="1"/>
        <v>22.25</v>
      </c>
      <c r="N42" s="1">
        <v>18.5</v>
      </c>
      <c r="O42" s="1">
        <v>20</v>
      </c>
      <c r="P42" s="1">
        <v>19</v>
      </c>
      <c r="Q42" s="1">
        <v>18</v>
      </c>
      <c r="R42" s="2">
        <v>17.5</v>
      </c>
      <c r="S42" s="1">
        <v>20</v>
      </c>
      <c r="T42" s="15">
        <f t="shared" si="4"/>
        <v>23.541666666666668</v>
      </c>
      <c r="U42" s="16">
        <v>24.5</v>
      </c>
      <c r="V42" s="18">
        <f t="shared" si="3"/>
        <v>92.523809523809533</v>
      </c>
      <c r="W42" s="26" t="str">
        <f t="shared" si="2"/>
        <v>A</v>
      </c>
    </row>
    <row r="43" spans="1:23" ht="15" x14ac:dyDescent="0.2">
      <c r="A43" s="21"/>
      <c r="B43" s="10"/>
      <c r="C43" s="1"/>
      <c r="J43" s="14"/>
      <c r="M43" s="15"/>
      <c r="T43" s="15"/>
      <c r="U43" s="16"/>
      <c r="V43" s="18"/>
    </row>
    <row r="44" spans="1:23" ht="15" x14ac:dyDescent="0.2">
      <c r="A44" s="21"/>
      <c r="B44" s="10"/>
      <c r="C44" s="1"/>
      <c r="J44" s="14"/>
      <c r="M44" s="15"/>
      <c r="T44" s="15"/>
      <c r="U44" s="16"/>
      <c r="V44" s="18"/>
    </row>
    <row r="45" spans="1:23" x14ac:dyDescent="0.2">
      <c r="A45" s="22" t="s">
        <v>19</v>
      </c>
      <c r="C45" s="2">
        <f t="shared" ref="C45:R45" si="5">AVERAGE(C3:C42)</f>
        <v>9.2249999999999996</v>
      </c>
      <c r="D45" s="1">
        <f t="shared" si="5"/>
        <v>8.4875000000000007</v>
      </c>
      <c r="E45" s="1">
        <f t="shared" si="5"/>
        <v>8.7562499999999996</v>
      </c>
      <c r="F45" s="1">
        <f t="shared" si="5"/>
        <v>7.8</v>
      </c>
      <c r="G45" s="1">
        <f t="shared" si="5"/>
        <v>8.7874999999999996</v>
      </c>
      <c r="H45" s="1">
        <f t="shared" si="5"/>
        <v>8.8687500000000004</v>
      </c>
      <c r="I45" s="1">
        <f t="shared" si="5"/>
        <v>6.5750000000000002</v>
      </c>
      <c r="J45" s="14">
        <f t="shared" si="5"/>
        <v>20.892857142857146</v>
      </c>
      <c r="K45" s="8">
        <f t="shared" si="5"/>
        <v>22.462499999999999</v>
      </c>
      <c r="L45" s="1">
        <f t="shared" si="5"/>
        <v>20.85</v>
      </c>
      <c r="M45" s="15">
        <f t="shared" si="5"/>
        <v>21.65625</v>
      </c>
      <c r="N45" s="1">
        <f t="shared" si="5"/>
        <v>17.637499999999999</v>
      </c>
      <c r="O45" s="1">
        <f t="shared" si="5"/>
        <v>17.9375</v>
      </c>
      <c r="P45" s="1">
        <f t="shared" si="5"/>
        <v>17.237500000000001</v>
      </c>
      <c r="Q45" s="1">
        <f t="shared" si="5"/>
        <v>16.7</v>
      </c>
      <c r="R45" s="1">
        <f t="shared" si="5"/>
        <v>16.475000000000001</v>
      </c>
      <c r="T45" s="15">
        <f>AVERAGE(T3:T42)</f>
        <v>21.993749999999995</v>
      </c>
      <c r="U45" s="15">
        <f>AVERAGE(U3:U42)</f>
        <v>22.96875</v>
      </c>
      <c r="V45" s="18">
        <f>AVERAGE(V3:V6,V8:V42)</f>
        <v>89.321886446886438</v>
      </c>
    </row>
    <row r="46" spans="1:23" x14ac:dyDescent="0.2">
      <c r="A46" s="22" t="s">
        <v>24</v>
      </c>
      <c r="C46" s="2">
        <f t="shared" ref="C46:R46" si="6">STDEV(C3:C42)</f>
        <v>0.88397412655023822</v>
      </c>
      <c r="D46" s="1">
        <f t="shared" si="6"/>
        <v>1.1236815636158932</v>
      </c>
      <c r="E46" s="1">
        <f t="shared" si="6"/>
        <v>1.5694269532343514</v>
      </c>
      <c r="F46" s="1">
        <f t="shared" si="6"/>
        <v>2.1744436364746571</v>
      </c>
      <c r="G46" s="1">
        <f t="shared" si="6"/>
        <v>2.7266197256319269</v>
      </c>
      <c r="H46" s="1">
        <f t="shared" si="6"/>
        <v>2.3190871186961823</v>
      </c>
      <c r="I46" s="1">
        <f t="shared" si="6"/>
        <v>2.9597730335713939</v>
      </c>
      <c r="J46" s="14">
        <f t="shared" si="6"/>
        <v>4.0558087530785771</v>
      </c>
      <c r="K46" s="1">
        <f t="shared" si="6"/>
        <v>2.2860712576102684</v>
      </c>
      <c r="L46" s="1">
        <f t="shared" si="6"/>
        <v>4.1307942987349904</v>
      </c>
      <c r="M46" s="15">
        <f t="shared" si="6"/>
        <v>2.6491940598353052</v>
      </c>
      <c r="N46" s="1">
        <f t="shared" si="6"/>
        <v>3.1439553317763784</v>
      </c>
      <c r="O46" s="1">
        <f t="shared" si="6"/>
        <v>4.3884865389521366</v>
      </c>
      <c r="P46" s="1">
        <f t="shared" si="6"/>
        <v>4.3764924194422967</v>
      </c>
      <c r="Q46" s="1">
        <f t="shared" si="6"/>
        <v>5.8581523296982221</v>
      </c>
      <c r="R46" s="1">
        <f t="shared" si="6"/>
        <v>6.4160755638494198</v>
      </c>
      <c r="T46" s="15">
        <f>STDEV(T3:T42)</f>
        <v>5.7394521115966146</v>
      </c>
      <c r="U46" s="15">
        <f>STDEV(U3:U42)</f>
        <v>4.4729197643092951</v>
      </c>
      <c r="V46" s="18">
        <f>STDEV(V3:V6,V8:V42)</f>
        <v>9.7986012568319261</v>
      </c>
    </row>
    <row r="47" spans="1:23" x14ac:dyDescent="0.2">
      <c r="A47" s="22" t="s">
        <v>25</v>
      </c>
      <c r="C47" s="2">
        <f t="shared" ref="C47:R47" si="7">MIN(C3:C42)</f>
        <v>7</v>
      </c>
      <c r="D47" s="1">
        <f t="shared" si="7"/>
        <v>5.5</v>
      </c>
      <c r="E47" s="1">
        <f t="shared" si="7"/>
        <v>2.75</v>
      </c>
      <c r="F47" s="1">
        <f t="shared" si="7"/>
        <v>0</v>
      </c>
      <c r="G47" s="1">
        <f t="shared" si="7"/>
        <v>0</v>
      </c>
      <c r="H47" s="1">
        <f t="shared" si="7"/>
        <v>0</v>
      </c>
      <c r="I47" s="1">
        <f t="shared" si="7"/>
        <v>0</v>
      </c>
      <c r="J47" s="14">
        <f t="shared" si="7"/>
        <v>6.7857142857142856</v>
      </c>
      <c r="K47" s="1">
        <f t="shared" si="7"/>
        <v>16.25</v>
      </c>
      <c r="L47" s="1">
        <f t="shared" si="7"/>
        <v>0</v>
      </c>
      <c r="M47" s="15">
        <f t="shared" si="7"/>
        <v>10.125</v>
      </c>
      <c r="N47" s="11">
        <f t="shared" si="7"/>
        <v>0</v>
      </c>
      <c r="O47" s="1">
        <f t="shared" si="7"/>
        <v>0</v>
      </c>
      <c r="P47" s="1">
        <f t="shared" si="7"/>
        <v>0</v>
      </c>
      <c r="Q47" s="1">
        <f t="shared" si="7"/>
        <v>0</v>
      </c>
      <c r="R47" s="1">
        <f t="shared" si="7"/>
        <v>0</v>
      </c>
      <c r="T47" s="15">
        <f>MIN(T3:T42)</f>
        <v>0</v>
      </c>
      <c r="U47" s="15">
        <f>MIN(U3:U42)</f>
        <v>0</v>
      </c>
      <c r="V47" s="18">
        <f>MIN(V3:V6,V8:V42)</f>
        <v>60</v>
      </c>
    </row>
    <row r="48" spans="1:23" x14ac:dyDescent="0.2">
      <c r="A48" s="22" t="s">
        <v>26</v>
      </c>
      <c r="C48" s="2">
        <f t="shared" ref="C48:R48" si="8">MAX(C3:C42)</f>
        <v>10</v>
      </c>
      <c r="D48" s="1">
        <f t="shared" si="8"/>
        <v>10</v>
      </c>
      <c r="E48" s="1">
        <f t="shared" si="8"/>
        <v>10</v>
      </c>
      <c r="F48" s="1">
        <f t="shared" si="8"/>
        <v>10</v>
      </c>
      <c r="G48" s="1">
        <f t="shared" si="8"/>
        <v>10</v>
      </c>
      <c r="H48" s="1">
        <f t="shared" si="8"/>
        <v>10</v>
      </c>
      <c r="I48" s="1">
        <f t="shared" si="8"/>
        <v>10</v>
      </c>
      <c r="J48" s="14">
        <f t="shared" si="8"/>
        <v>24.642857142857142</v>
      </c>
      <c r="K48" s="1">
        <f t="shared" si="8"/>
        <v>26</v>
      </c>
      <c r="L48" s="1">
        <f t="shared" si="8"/>
        <v>24</v>
      </c>
      <c r="M48" s="15">
        <f t="shared" si="8"/>
        <v>24.5</v>
      </c>
      <c r="N48" s="1">
        <f t="shared" si="8"/>
        <v>20</v>
      </c>
      <c r="O48" s="1">
        <f t="shared" si="8"/>
        <v>20</v>
      </c>
      <c r="P48" s="1">
        <f t="shared" si="8"/>
        <v>20</v>
      </c>
      <c r="Q48" s="1">
        <f t="shared" si="8"/>
        <v>20</v>
      </c>
      <c r="R48" s="1">
        <f t="shared" si="8"/>
        <v>20</v>
      </c>
      <c r="T48" s="15">
        <f>MAX(T3:T42)</f>
        <v>30</v>
      </c>
      <c r="U48" s="15">
        <f>MAX(U3:U42)</f>
        <v>26</v>
      </c>
      <c r="V48" s="18">
        <f>MAX(V3:V6,V8:V42)</f>
        <v>103.39285714285714</v>
      </c>
    </row>
    <row r="49" spans="1:22" x14ac:dyDescent="0.2">
      <c r="J49" s="6"/>
      <c r="M49" s="7"/>
      <c r="T49" s="7"/>
      <c r="V49" s="7"/>
    </row>
    <row r="50" spans="1:22" x14ac:dyDescent="0.2">
      <c r="A50" s="23" t="s">
        <v>20</v>
      </c>
    </row>
    <row r="51" spans="1:22" x14ac:dyDescent="0.2">
      <c r="A51" s="24">
        <v>0.95833333333333337</v>
      </c>
    </row>
    <row r="52" spans="1:22" x14ac:dyDescent="0.2">
      <c r="A52" s="25" t="s">
        <v>34</v>
      </c>
    </row>
    <row r="53" spans="1:22" x14ac:dyDescent="0.2">
      <c r="A53" s="22" t="s">
        <v>21</v>
      </c>
    </row>
    <row r="54" spans="1:22" x14ac:dyDescent="0.2">
      <c r="A54" s="22" t="s">
        <v>22</v>
      </c>
    </row>
    <row r="57" spans="1:22" x14ac:dyDescent="0.2">
      <c r="M57" s="12"/>
    </row>
  </sheetData>
  <sheetProtection selectLockedCells="1" selectUnlockedCells="1"/>
  <pageMargins left="1" right="1" top="1" bottom="1" header="0.5" footer="0.5"/>
  <pageSetup scale="54" firstPageNumber="0" orientation="landscape" horizontalDpi="300" verticalDpi="300" r:id="rId1"/>
  <headerFooter>
    <oddHeader>&amp;LELEC 5200-001/6200-001&amp;RSpring 2013</oddHead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18" sqref="E18"/>
    </sheetView>
  </sheetViews>
  <sheetFormatPr defaultColWidth="8.85546875" defaultRowHeight="12.75" x14ac:dyDescent="0.2"/>
  <sheetData/>
  <sheetProtection selectLockedCells="1" selectUnlockedCells="1"/>
  <pageMargins left="0.75" right="0.75" top="1" bottom="1" header="0.51180555555555551" footer="0.51180555555555551"/>
  <pageSetup firstPageNumber="0" orientation="portrait" horizontalDpi="300" verticalDpi="30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9" workbookViewId="0"/>
  </sheetViews>
  <sheetFormatPr defaultColWidth="8.85546875" defaultRowHeight="12.75" x14ac:dyDescent="0.2"/>
  <sheetData/>
  <sheetProtection selectLockedCells="1" selectUnlockedCells="1"/>
  <pageMargins left="0.75" right="0.75" top="1" bottom="1" header="0.51180555555555551" footer="0.51180555555555551"/>
  <pageSetup firstPageNumber="0" orientation="portrait" horizontalDpi="300" verticalDpi="300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2.75" x14ac:dyDescent="0.2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6" workbookViewId="0"/>
  </sheetViews>
  <sheetFormatPr defaultColWidth="8.85546875" defaultRowHeight="12.75" x14ac:dyDescent="0.2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Sheet1</vt:lpstr>
      <vt:lpstr>Sheet2</vt:lpstr>
      <vt:lpstr>Sheet3</vt:lpstr>
      <vt:lpstr>Sheet4</vt:lpstr>
      <vt:lpstr>Sheet5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Nikhil</dc:creator>
  <cp:lastModifiedBy>agrawvd</cp:lastModifiedBy>
  <cp:lastPrinted>2013-05-03T21:36:49Z</cp:lastPrinted>
  <dcterms:created xsi:type="dcterms:W3CDTF">2011-02-06T21:40:37Z</dcterms:created>
  <dcterms:modified xsi:type="dcterms:W3CDTF">2014-05-01T05:34:10Z</dcterms:modified>
</cp:coreProperties>
</file>