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20" windowWidth="19200" windowHeight="11745"/>
  </bookViews>
  <sheets>
    <sheet name="z (one prop)" sheetId="3" r:id="rId1"/>
  </sheets>
  <definedNames>
    <definedName name="alpha">'z (one prop)'!$H$8</definedName>
    <definedName name="n">'z (one prop)'!$H$12</definedName>
    <definedName name="p">'z (one prop)'!$H$6</definedName>
    <definedName name="pbar">'z (one prop)'!$H$11</definedName>
    <definedName name="pval">'z (one prop)'!$H$16</definedName>
    <definedName name="sewil">'z (one prop)'!$H$19</definedName>
    <definedName name="wilest">'z (one prop)'!$H$18</definedName>
    <definedName name="zval">'z (one prop)'!$H$15</definedName>
  </definedNames>
  <calcPr calcId="145621"/>
</workbook>
</file>

<file path=xl/calcChain.xml><?xml version="1.0" encoding="utf-8"?>
<calcChain xmlns="http://schemas.openxmlformats.org/spreadsheetml/2006/main">
  <c r="D20" i="3" l="1"/>
  <c r="L21" i="3"/>
  <c r="H21" i="3"/>
  <c r="H20" i="3"/>
  <c r="D19" i="3"/>
  <c r="L19" i="3"/>
  <c r="H19" i="3"/>
  <c r="D18" i="3"/>
  <c r="L18" i="3"/>
  <c r="L20" i="3" s="1"/>
  <c r="H18" i="3"/>
  <c r="H17" i="3"/>
  <c r="D16" i="3"/>
  <c r="L16" i="3"/>
  <c r="D15" i="3"/>
  <c r="L15" i="3"/>
  <c r="H16" i="3"/>
  <c r="H15" i="3"/>
  <c r="D12" i="3"/>
  <c r="D11" i="3"/>
  <c r="L12" i="3"/>
  <c r="L11" i="3"/>
  <c r="L8" i="3"/>
  <c r="D8" i="3"/>
  <c r="D6" i="3"/>
  <c r="L6" i="3"/>
  <c r="D7" i="3"/>
  <c r="H7" i="3"/>
  <c r="L7" i="3"/>
  <c r="D17" i="3" l="1"/>
  <c r="L17" i="3"/>
  <c r="D21" i="3"/>
</calcChain>
</file>

<file path=xl/sharedStrings.xml><?xml version="1.0" encoding="utf-8"?>
<sst xmlns="http://schemas.openxmlformats.org/spreadsheetml/2006/main" count="69" uniqueCount="28">
  <si>
    <t>p-value</t>
  </si>
  <si>
    <t>=</t>
  </si>
  <si>
    <t>Sample Evidence</t>
  </si>
  <si>
    <t>Calculations</t>
  </si>
  <si>
    <t>CI Lower Bound</t>
  </si>
  <si>
    <t>CI Upper Bound</t>
  </si>
  <si>
    <t>Decision</t>
  </si>
  <si>
    <t>Sample Size</t>
  </si>
  <si>
    <t>Sample Prop.</t>
  </si>
  <si>
    <t>z-statistic</t>
  </si>
  <si>
    <t>Wilson estimate</t>
  </si>
  <si>
    <t>SE of Wilson est.</t>
  </si>
  <si>
    <t>One-Tailed (Right Tail)</t>
  </si>
  <si>
    <t>One-Tailed (Left Tail)</t>
  </si>
  <si>
    <t>Hypotheses</t>
  </si>
  <si>
    <t>α</t>
  </si>
  <si>
    <t>Ho:  p</t>
  </si>
  <si>
    <t>&lt;&gt;</t>
  </si>
  <si>
    <t>H1:  p</t>
  </si>
  <si>
    <t>&gt;</t>
  </si>
  <si>
    <t>&lt;</t>
  </si>
  <si>
    <t>Two-Tailed Test</t>
  </si>
  <si>
    <t>(T.D. Placek - Spring 2012)</t>
  </si>
  <si>
    <t>One Sample Hypothesis Tests For Proportion (CORRECTED)</t>
  </si>
  <si>
    <t>Notes:</t>
  </si>
  <si>
    <t>Place Data In Light Blue Cells</t>
  </si>
  <si>
    <t>FTR Null = Fail To Reject Null, (you are accepting Ho)</t>
  </si>
  <si>
    <t>Reject Null = (you are accepting H1)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</si>
</sst>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4" fillId="2" borderId="0" xfId="0" applyFont="1" applyFill="1"/>
    <xf numFmtId="0" fontId="1" fillId="3" borderId="1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2" fillId="3" borderId="2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2" xfId="0" applyFill="1" applyBorder="1"/>
    <xf numFmtId="0" fontId="1" fillId="3" borderId="2" xfId="0" applyFont="1" applyFill="1" applyBorder="1"/>
    <xf numFmtId="0" fontId="0" fillId="3" borderId="2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2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6" borderId="5" xfId="0" applyFill="1" applyBorder="1"/>
    <xf numFmtId="0" fontId="1" fillId="0" borderId="0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1" fillId="7" borderId="3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0" fillId="6" borderId="2" xfId="0" applyFill="1" applyBorder="1" applyAlignment="1">
      <alignment horizontal="left"/>
    </xf>
    <xf numFmtId="0" fontId="0" fillId="6" borderId="0" xfId="0" applyFill="1" applyBorder="1"/>
    <xf numFmtId="0" fontId="0" fillId="6" borderId="6" xfId="0" applyFill="1" applyBorder="1" applyAlignment="1">
      <alignment horizontal="left"/>
    </xf>
    <xf numFmtId="0" fontId="0" fillId="6" borderId="7" xfId="0" applyFill="1" applyBorder="1"/>
    <xf numFmtId="0" fontId="0" fillId="6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4"/>
  <sheetViews>
    <sheetView tabSelected="1" workbookViewId="0">
      <selection activeCell="P3" sqref="P3"/>
    </sheetView>
  </sheetViews>
  <sheetFormatPr defaultRowHeight="12.75" x14ac:dyDescent="0.2"/>
  <cols>
    <col min="1" max="1" width="5.28515625" customWidth="1"/>
    <col min="2" max="2" width="17.140625" customWidth="1"/>
    <col min="3" max="3" width="3.140625" customWidth="1"/>
    <col min="4" max="4" width="12.85546875" customWidth="1"/>
    <col min="5" max="5" width="3.7109375" customWidth="1"/>
    <col min="6" max="6" width="16.85546875" customWidth="1"/>
    <col min="7" max="7" width="4" customWidth="1"/>
    <col min="8" max="8" width="12.42578125" customWidth="1"/>
    <col min="9" max="9" width="4.140625" customWidth="1"/>
    <col min="10" max="10" width="17.42578125" customWidth="1"/>
    <col min="11" max="11" width="3.28515625" customWidth="1"/>
    <col min="12" max="12" width="13.7109375" customWidth="1"/>
  </cols>
  <sheetData>
    <row r="1" spans="2:17" ht="19.5" x14ac:dyDescent="0.4">
      <c r="B1" s="10" t="s">
        <v>23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7" ht="19.5" x14ac:dyDescent="0.4">
      <c r="B2" s="10" t="s">
        <v>22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7" x14ac:dyDescent="0.2">
      <c r="M3" s="2"/>
      <c r="N3" s="5"/>
      <c r="O3" s="5"/>
      <c r="P3" s="5"/>
      <c r="Q3" s="5"/>
    </row>
    <row r="4" spans="2:17" ht="13.5" thickBot="1" x14ac:dyDescent="0.25">
      <c r="B4" s="1" t="s">
        <v>13</v>
      </c>
      <c r="F4" s="1" t="s">
        <v>21</v>
      </c>
      <c r="J4" s="1" t="s">
        <v>12</v>
      </c>
      <c r="M4" s="2"/>
      <c r="N4" s="6"/>
      <c r="O4" s="5"/>
      <c r="P4" s="5"/>
      <c r="Q4" s="5"/>
    </row>
    <row r="5" spans="2:17" x14ac:dyDescent="0.2">
      <c r="B5" s="11" t="s">
        <v>14</v>
      </c>
      <c r="C5" s="12"/>
      <c r="D5" s="13"/>
      <c r="F5" s="11" t="s">
        <v>14</v>
      </c>
      <c r="G5" s="12"/>
      <c r="H5" s="13"/>
      <c r="J5" s="11" t="s">
        <v>14</v>
      </c>
      <c r="K5" s="12"/>
      <c r="L5" s="13"/>
      <c r="M5" s="2"/>
      <c r="N5" s="6"/>
      <c r="O5" s="5"/>
      <c r="P5" s="5"/>
      <c r="Q5" s="5"/>
    </row>
    <row r="6" spans="2:17" x14ac:dyDescent="0.2">
      <c r="B6" s="14" t="s">
        <v>16</v>
      </c>
      <c r="C6" s="15" t="s">
        <v>1</v>
      </c>
      <c r="D6" s="16">
        <f>H6</f>
        <v>0.5</v>
      </c>
      <c r="F6" s="14" t="s">
        <v>16</v>
      </c>
      <c r="G6" s="17" t="s">
        <v>1</v>
      </c>
      <c r="H6" s="24">
        <v>0.5</v>
      </c>
      <c r="J6" s="14" t="s">
        <v>16</v>
      </c>
      <c r="K6" s="15" t="s">
        <v>1</v>
      </c>
      <c r="L6" s="16">
        <f>H6</f>
        <v>0.5</v>
      </c>
      <c r="M6" s="2"/>
      <c r="N6" s="7"/>
      <c r="O6" s="4"/>
      <c r="P6" s="8"/>
      <c r="Q6" s="5"/>
    </row>
    <row r="7" spans="2:17" x14ac:dyDescent="0.2">
      <c r="B7" s="14" t="s">
        <v>18</v>
      </c>
      <c r="C7" s="17" t="s">
        <v>20</v>
      </c>
      <c r="D7" s="16">
        <f>D6</f>
        <v>0.5</v>
      </c>
      <c r="F7" s="14" t="s">
        <v>18</v>
      </c>
      <c r="G7" s="17" t="s">
        <v>17</v>
      </c>
      <c r="H7" s="16">
        <f>H6</f>
        <v>0.5</v>
      </c>
      <c r="J7" s="14" t="s">
        <v>18</v>
      </c>
      <c r="K7" s="17" t="s">
        <v>19</v>
      </c>
      <c r="L7" s="16">
        <f>L6</f>
        <v>0.5</v>
      </c>
      <c r="M7" s="2"/>
      <c r="N7" s="7"/>
      <c r="O7" s="4"/>
      <c r="P7" s="8"/>
      <c r="Q7" s="5"/>
    </row>
    <row r="8" spans="2:17" x14ac:dyDescent="0.2">
      <c r="B8" s="14" t="s">
        <v>15</v>
      </c>
      <c r="C8" s="17" t="s">
        <v>1</v>
      </c>
      <c r="D8" s="16">
        <f>H8</f>
        <v>0.05</v>
      </c>
      <c r="F8" s="14" t="s">
        <v>15</v>
      </c>
      <c r="G8" s="17" t="s">
        <v>1</v>
      </c>
      <c r="H8" s="24">
        <v>0.05</v>
      </c>
      <c r="J8" s="14" t="s">
        <v>15</v>
      </c>
      <c r="K8" s="17" t="s">
        <v>1</v>
      </c>
      <c r="L8" s="16">
        <f>H8</f>
        <v>0.05</v>
      </c>
      <c r="M8" s="2"/>
      <c r="N8" s="7"/>
      <c r="O8" s="4"/>
      <c r="P8" s="8"/>
      <c r="Q8" s="5"/>
    </row>
    <row r="9" spans="2:17" x14ac:dyDescent="0.2">
      <c r="B9" s="18"/>
      <c r="C9" s="17"/>
      <c r="D9" s="16"/>
      <c r="F9" s="18"/>
      <c r="G9" s="17"/>
      <c r="H9" s="16"/>
      <c r="J9" s="18"/>
      <c r="K9" s="17"/>
      <c r="L9" s="16"/>
      <c r="M9" s="2"/>
      <c r="N9" s="5"/>
      <c r="O9" s="4"/>
      <c r="P9" s="8"/>
      <c r="Q9" s="5"/>
    </row>
    <row r="10" spans="2:17" x14ac:dyDescent="0.2">
      <c r="B10" s="19" t="s">
        <v>2</v>
      </c>
      <c r="C10" s="17"/>
      <c r="D10" s="16"/>
      <c r="F10" s="19" t="s">
        <v>2</v>
      </c>
      <c r="G10" s="17"/>
      <c r="H10" s="16"/>
      <c r="J10" s="19" t="s">
        <v>2</v>
      </c>
      <c r="K10" s="17"/>
      <c r="L10" s="16"/>
      <c r="M10" s="2"/>
      <c r="N10" s="6"/>
      <c r="O10" s="4"/>
      <c r="P10" s="8"/>
      <c r="Q10" s="5"/>
    </row>
    <row r="11" spans="2:17" x14ac:dyDescent="0.2">
      <c r="B11" s="20" t="s">
        <v>8</v>
      </c>
      <c r="C11" s="17" t="s">
        <v>1</v>
      </c>
      <c r="D11" s="16">
        <f>H11</f>
        <v>0.64</v>
      </c>
      <c r="F11" s="20" t="s">
        <v>8</v>
      </c>
      <c r="G11" s="17" t="s">
        <v>1</v>
      </c>
      <c r="H11" s="24">
        <v>0.64</v>
      </c>
      <c r="J11" s="20" t="s">
        <v>8</v>
      </c>
      <c r="K11" s="17" t="s">
        <v>1</v>
      </c>
      <c r="L11" s="16">
        <f>H11</f>
        <v>0.64</v>
      </c>
      <c r="M11" s="2"/>
      <c r="N11" s="9"/>
      <c r="O11" s="4"/>
      <c r="P11" s="8"/>
      <c r="Q11" s="5"/>
    </row>
    <row r="12" spans="2:17" ht="13.5" thickBot="1" x14ac:dyDescent="0.25">
      <c r="B12" s="21" t="s">
        <v>7</v>
      </c>
      <c r="C12" s="22" t="s">
        <v>1</v>
      </c>
      <c r="D12" s="23">
        <f>H12</f>
        <v>50</v>
      </c>
      <c r="F12" s="21" t="s">
        <v>7</v>
      </c>
      <c r="G12" s="22" t="s">
        <v>1</v>
      </c>
      <c r="H12" s="25">
        <v>50</v>
      </c>
      <c r="J12" s="21" t="s">
        <v>7</v>
      </c>
      <c r="K12" s="22" t="s">
        <v>1</v>
      </c>
      <c r="L12" s="23">
        <f>H12</f>
        <v>50</v>
      </c>
      <c r="M12" s="2"/>
      <c r="N12" s="9"/>
      <c r="O12" s="4"/>
      <c r="P12" s="8"/>
      <c r="Q12" s="5"/>
    </row>
    <row r="13" spans="2:17" x14ac:dyDescent="0.2">
      <c r="M13" s="2"/>
      <c r="N13" s="5"/>
      <c r="O13" s="5"/>
      <c r="P13" s="5"/>
      <c r="Q13" s="5"/>
    </row>
    <row r="14" spans="2:17" ht="13.5" thickBot="1" x14ac:dyDescent="0.25">
      <c r="B14" s="1" t="s">
        <v>3</v>
      </c>
      <c r="F14" s="1" t="s">
        <v>3</v>
      </c>
      <c r="J14" s="1" t="s">
        <v>3</v>
      </c>
      <c r="M14" s="2"/>
      <c r="N14" s="6"/>
      <c r="O14" s="5"/>
      <c r="P14" s="5"/>
      <c r="Q14" s="5"/>
    </row>
    <row r="15" spans="2:17" x14ac:dyDescent="0.2">
      <c r="B15" s="26" t="s">
        <v>9</v>
      </c>
      <c r="C15" s="27"/>
      <c r="D15" s="28">
        <f>(pbar-p)/SQRT(p*(1-p)/n)</f>
        <v>1.9798989873223334</v>
      </c>
      <c r="F15" s="26" t="s">
        <v>9</v>
      </c>
      <c r="G15" s="27"/>
      <c r="H15" s="28">
        <f>(pbar-p)/SQRT(p*(1-p)/n)</f>
        <v>1.9798989873223334</v>
      </c>
      <c r="J15" s="26" t="s">
        <v>9</v>
      </c>
      <c r="K15" s="27"/>
      <c r="L15" s="28">
        <f>(pbar-p)/SQRT(p*(1-p)/n)</f>
        <v>1.9798989873223334</v>
      </c>
      <c r="M15" s="2"/>
      <c r="N15" s="5"/>
      <c r="O15" s="5"/>
      <c r="P15" s="5"/>
      <c r="Q15" s="5"/>
    </row>
    <row r="16" spans="2:17" x14ac:dyDescent="0.2">
      <c r="B16" s="29" t="s">
        <v>0</v>
      </c>
      <c r="C16" s="30"/>
      <c r="D16" s="31">
        <f>NORMDIST(zval,0,1,TRUE)</f>
        <v>0.97614255988132448</v>
      </c>
      <c r="F16" s="29" t="s">
        <v>0</v>
      </c>
      <c r="G16" s="30"/>
      <c r="H16" s="31">
        <f>2*(1-NORMDIST(ABS(zval),0,1,TRUE))</f>
        <v>4.7714880237351043E-2</v>
      </c>
      <c r="J16" s="29" t="s">
        <v>0</v>
      </c>
      <c r="K16" s="30"/>
      <c r="L16" s="31">
        <f>(1-NORMDIST(zval,0,1,TRUE))</f>
        <v>2.3857440118675521E-2</v>
      </c>
      <c r="M16" s="2"/>
      <c r="N16" s="5"/>
      <c r="O16" s="5"/>
      <c r="P16" s="5"/>
      <c r="Q16" s="5"/>
    </row>
    <row r="17" spans="2:18" x14ac:dyDescent="0.2">
      <c r="B17" s="29" t="s">
        <v>6</v>
      </c>
      <c r="C17" s="30"/>
      <c r="D17" s="35" t="str">
        <f>IF(D16&lt;D8,"Reject Null","FTR Null")</f>
        <v>FTR Null</v>
      </c>
      <c r="F17" s="29" t="s">
        <v>6</v>
      </c>
      <c r="G17" s="30"/>
      <c r="H17" s="35" t="str">
        <f>IF(pval&lt;alpha,"Reject Null","FTR Null")</f>
        <v>Reject Null</v>
      </c>
      <c r="J17" s="29" t="s">
        <v>6</v>
      </c>
      <c r="K17" s="30"/>
      <c r="L17" s="35" t="str">
        <f>IF(L16&lt;L8,"Reject Null","FTR Null")</f>
        <v>Reject Null</v>
      </c>
      <c r="M17" s="2"/>
      <c r="N17" s="5"/>
      <c r="O17" s="5"/>
      <c r="P17" s="5"/>
      <c r="Q17" s="5"/>
    </row>
    <row r="18" spans="2:18" x14ac:dyDescent="0.2">
      <c r="B18" s="29" t="s">
        <v>10</v>
      </c>
      <c r="C18" s="30"/>
      <c r="D18" s="31">
        <f>((pbar*n)+2)/(n+4)</f>
        <v>0.62962962962962965</v>
      </c>
      <c r="F18" s="29" t="s">
        <v>10</v>
      </c>
      <c r="G18" s="30"/>
      <c r="H18" s="31">
        <f>((pbar*n)+2)/(n+4)</f>
        <v>0.62962962962962965</v>
      </c>
      <c r="J18" s="29" t="s">
        <v>10</v>
      </c>
      <c r="K18" s="30"/>
      <c r="L18" s="31">
        <f>((pbar*n)+2)/(n+4)</f>
        <v>0.62962962962962965</v>
      </c>
      <c r="M18" s="2"/>
      <c r="N18" s="5"/>
      <c r="O18" s="5"/>
      <c r="P18" s="5"/>
      <c r="Q18" s="5"/>
    </row>
    <row r="19" spans="2:18" x14ac:dyDescent="0.2">
      <c r="B19" s="29" t="s">
        <v>11</v>
      </c>
      <c r="C19" s="30"/>
      <c r="D19" s="31">
        <f>SQRT(wilest*(1-wilest)/(n+4))</f>
        <v>6.5714894743503338E-2</v>
      </c>
      <c r="F19" s="29" t="s">
        <v>11</v>
      </c>
      <c r="G19" s="30"/>
      <c r="H19" s="31">
        <f>SQRT(wilest*(1-wilest)/(n+4))</f>
        <v>6.5714894743503338E-2</v>
      </c>
      <c r="J19" s="29" t="s">
        <v>11</v>
      </c>
      <c r="K19" s="30"/>
      <c r="L19" s="31">
        <f>SQRT(wilest*(1-wilest)/(n+4))</f>
        <v>6.5714894743503338E-2</v>
      </c>
      <c r="M19" s="2"/>
      <c r="N19" s="5"/>
      <c r="O19" s="5"/>
      <c r="P19" s="5"/>
      <c r="Q19" s="5"/>
    </row>
    <row r="20" spans="2:18" x14ac:dyDescent="0.2">
      <c r="B20" s="29" t="s">
        <v>4</v>
      </c>
      <c r="C20" s="30"/>
      <c r="D20" s="31">
        <f>D11-NORMINV(1-D8/2,0,1)*D19</f>
        <v>0.51120117305489299</v>
      </c>
      <c r="F20" s="29" t="s">
        <v>4</v>
      </c>
      <c r="G20" s="30"/>
      <c r="H20" s="31">
        <f>pbar-NORMINV(1-alpha/2,0,1)*sewil</f>
        <v>0.51120117305489299</v>
      </c>
      <c r="J20" s="29" t="s">
        <v>4</v>
      </c>
      <c r="K20" s="30"/>
      <c r="L20" s="31">
        <f>L11-NORMINV(1-L8/2,0,1)*L19</f>
        <v>0.51120117305489299</v>
      </c>
      <c r="M20" s="2"/>
      <c r="N20" s="5"/>
      <c r="O20" s="5"/>
      <c r="P20" s="5"/>
      <c r="Q20" s="5"/>
    </row>
    <row r="21" spans="2:18" x14ac:dyDescent="0.2">
      <c r="B21" s="29" t="s">
        <v>5</v>
      </c>
      <c r="C21" s="30"/>
      <c r="D21" s="31">
        <f>D11+NORMINV(1-D8/2,0,1)*D19</f>
        <v>0.76879882694510704</v>
      </c>
      <c r="F21" s="29" t="s">
        <v>5</v>
      </c>
      <c r="G21" s="30"/>
      <c r="H21" s="31">
        <f>pbar+NORMINV(1-alpha/2,0,1)*sewil</f>
        <v>0.76879882694510704</v>
      </c>
      <c r="J21" s="29" t="s">
        <v>5</v>
      </c>
      <c r="K21" s="30"/>
      <c r="L21" s="31">
        <f>L11+NORMINV(1-L8/2,0,1)*L19</f>
        <v>0.76879882694510704</v>
      </c>
      <c r="M21" s="2"/>
      <c r="N21" s="5"/>
      <c r="O21" s="5"/>
      <c r="P21" s="5"/>
      <c r="Q21" s="5"/>
      <c r="R21" s="5"/>
    </row>
    <row r="22" spans="2:18" x14ac:dyDescent="0.2">
      <c r="B22" s="29"/>
      <c r="C22" s="30"/>
      <c r="D22" s="31"/>
      <c r="F22" s="29"/>
      <c r="G22" s="30"/>
      <c r="H22" s="31"/>
      <c r="J22" s="29"/>
      <c r="K22" s="30"/>
      <c r="L22" s="31"/>
      <c r="M22" s="2"/>
      <c r="N22" s="5"/>
      <c r="O22" s="5"/>
      <c r="P22" s="5"/>
      <c r="Q22" s="5"/>
      <c r="R22" s="5"/>
    </row>
    <row r="23" spans="2:18" x14ac:dyDescent="0.2">
      <c r="B23" s="29"/>
      <c r="C23" s="30"/>
      <c r="D23" s="31"/>
      <c r="F23" s="29"/>
      <c r="G23" s="30"/>
      <c r="H23" s="31"/>
      <c r="J23" s="29"/>
      <c r="K23" s="30"/>
      <c r="L23" s="31"/>
      <c r="M23" s="2"/>
      <c r="N23" s="5"/>
      <c r="O23" s="5"/>
      <c r="P23" s="5"/>
      <c r="Q23" s="5"/>
      <c r="R23" s="5"/>
    </row>
    <row r="24" spans="2:18" x14ac:dyDescent="0.2">
      <c r="B24" s="29"/>
      <c r="C24" s="30"/>
      <c r="D24" s="31"/>
      <c r="F24" s="29"/>
      <c r="G24" s="30"/>
      <c r="H24" s="31"/>
      <c r="J24" s="29"/>
      <c r="K24" s="30"/>
      <c r="L24" s="31"/>
      <c r="M24" s="2"/>
      <c r="N24" s="5"/>
      <c r="O24" s="5"/>
      <c r="P24" s="5"/>
      <c r="Q24" s="5"/>
      <c r="R24" s="5"/>
    </row>
    <row r="25" spans="2:18" ht="13.5" thickBot="1" x14ac:dyDescent="0.25">
      <c r="B25" s="32"/>
      <c r="C25" s="33"/>
      <c r="D25" s="34"/>
      <c r="F25" s="32"/>
      <c r="G25" s="33"/>
      <c r="H25" s="34"/>
      <c r="J25" s="32"/>
      <c r="K25" s="33"/>
      <c r="L25" s="34"/>
      <c r="M25" s="2"/>
      <c r="N25" s="5"/>
      <c r="O25" s="5"/>
      <c r="P25" s="5"/>
      <c r="Q25" s="5"/>
      <c r="R25" s="5"/>
    </row>
    <row r="26" spans="2:18" x14ac:dyDescent="0.2">
      <c r="M26" s="2"/>
      <c r="N26" s="5"/>
      <c r="O26" s="5"/>
      <c r="P26" s="5"/>
      <c r="Q26" s="5"/>
      <c r="R26" s="5"/>
    </row>
    <row r="27" spans="2:18" ht="13.5" thickBot="1" x14ac:dyDescent="0.25">
      <c r="B27" s="36" t="s">
        <v>24</v>
      </c>
      <c r="C27" s="3"/>
      <c r="D27" s="3"/>
      <c r="E27" s="2"/>
      <c r="F27" s="2"/>
      <c r="G27" s="2"/>
      <c r="H27" s="2"/>
      <c r="I27" s="2"/>
      <c r="J27" s="2"/>
      <c r="K27" s="2"/>
      <c r="L27" s="2"/>
      <c r="M27" s="2"/>
      <c r="N27" s="5"/>
      <c r="O27" s="5"/>
      <c r="P27" s="5"/>
      <c r="Q27" s="5"/>
      <c r="R27" s="5"/>
    </row>
    <row r="28" spans="2:18" x14ac:dyDescent="0.2">
      <c r="B28" s="37" t="s">
        <v>25</v>
      </c>
      <c r="C28" s="38"/>
      <c r="D28" s="38"/>
      <c r="E28" s="39"/>
      <c r="F28" s="39"/>
      <c r="G28" s="39"/>
      <c r="H28" s="39"/>
      <c r="I28" s="39"/>
      <c r="J28" s="39"/>
      <c r="K28" s="39"/>
      <c r="L28" s="40"/>
      <c r="M28" s="2"/>
      <c r="N28" s="5"/>
      <c r="O28" s="5"/>
      <c r="P28" s="5"/>
      <c r="Q28" s="5"/>
      <c r="R28" s="5"/>
    </row>
    <row r="29" spans="2:18" x14ac:dyDescent="0.2">
      <c r="B29" s="41" t="s">
        <v>26</v>
      </c>
      <c r="C29" s="42"/>
      <c r="D29" s="42"/>
      <c r="E29" s="42"/>
      <c r="F29" s="42"/>
      <c r="G29" s="42"/>
      <c r="H29" s="42"/>
      <c r="I29" s="42"/>
      <c r="J29" s="42"/>
      <c r="K29" s="42"/>
      <c r="L29" s="35"/>
    </row>
    <row r="30" spans="2:18" ht="13.5" thickBot="1" x14ac:dyDescent="0.25">
      <c r="B30" s="43" t="s">
        <v>27</v>
      </c>
      <c r="C30" s="44"/>
      <c r="D30" s="44"/>
      <c r="E30" s="44"/>
      <c r="F30" s="44"/>
      <c r="G30" s="44"/>
      <c r="H30" s="44"/>
      <c r="I30" s="44"/>
      <c r="J30" s="44"/>
      <c r="K30" s="44"/>
      <c r="L30" s="45"/>
    </row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z (one prop)</vt:lpstr>
      <vt:lpstr>alpha</vt:lpstr>
      <vt:lpstr>n</vt:lpstr>
      <vt:lpstr>p</vt:lpstr>
      <vt:lpstr>pbar</vt:lpstr>
      <vt:lpstr>pval</vt:lpstr>
      <vt:lpstr>sewil</vt:lpstr>
      <vt:lpstr>wilest</vt:lpstr>
      <vt:lpstr>zval</vt:lpstr>
    </vt:vector>
  </TitlesOfParts>
  <Company>No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Kintantee</dc:creator>
  <cp:lastModifiedBy>placetd</cp:lastModifiedBy>
  <dcterms:created xsi:type="dcterms:W3CDTF">2002-11-08T18:06:38Z</dcterms:created>
  <dcterms:modified xsi:type="dcterms:W3CDTF">2012-04-05T00:30:01Z</dcterms:modified>
</cp:coreProperties>
</file>