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75" yWindow="15" windowWidth="19320" windowHeight="12120"/>
  </bookViews>
  <sheets>
    <sheet name="t (one mean)" sheetId="3" r:id="rId1"/>
    <sheet name="Sheet1" sheetId="4" r:id="rId2"/>
  </sheets>
  <definedNames>
    <definedName name="alpha">'t (one mean)'!$D$8</definedName>
    <definedName name="alphal">'t (one mean)'!$L$8</definedName>
    <definedName name="CLhigh">'t (one mean)'!$D$20</definedName>
    <definedName name="CLlow">'t (one mean)'!$D$19</definedName>
    <definedName name="mu">'t (one mean)'!$D$6</definedName>
    <definedName name="mul">'t (one mean)'!$L$6</definedName>
    <definedName name="n">'t (one mean)'!$D$13</definedName>
    <definedName name="nl">'t (one mean)'!$L$13</definedName>
    <definedName name="pval">'t (one mean)'!$D$17</definedName>
    <definedName name="pvall">'t (one mean)'!$L$17</definedName>
    <definedName name="sd">'t (one mean)'!$D$12</definedName>
    <definedName name="sdl">'t (one mean)'!$L$12</definedName>
    <definedName name="tval">'t (one mean)'!$D$16</definedName>
    <definedName name="tvall">'t (one mean)'!$L$16</definedName>
    <definedName name="xbar">'t (one mean)'!$D$11</definedName>
    <definedName name="xbarl">'t (one mean)'!$L$11</definedName>
  </definedNames>
  <calcPr calcId="145621"/>
</workbook>
</file>

<file path=xl/calcChain.xml><?xml version="1.0" encoding="utf-8"?>
<calcChain xmlns="http://schemas.openxmlformats.org/spreadsheetml/2006/main">
  <c r="D13" i="3" l="1"/>
  <c r="D12" i="3"/>
  <c r="D11" i="3"/>
  <c r="D8" i="3"/>
  <c r="D7" i="3"/>
  <c r="D6" i="3"/>
  <c r="L13" i="3"/>
  <c r="L12" i="3"/>
  <c r="L11" i="3"/>
  <c r="L8" i="3"/>
  <c r="L7" i="3"/>
  <c r="L6" i="3"/>
  <c r="H7" i="3"/>
  <c r="B11" i="4"/>
  <c r="B9" i="4"/>
  <c r="D9" i="4"/>
  <c r="B10" i="4"/>
  <c r="D10" i="4"/>
  <c r="D11" i="4"/>
  <c r="B12" i="4"/>
  <c r="D12" i="4"/>
  <c r="L19" i="3" l="1"/>
  <c r="D16" i="3"/>
  <c r="L16" i="3"/>
  <c r="L17" i="3" s="1"/>
  <c r="L18" i="3" s="1"/>
  <c r="D17" i="3" l="1"/>
  <c r="D18" i="3" s="1"/>
  <c r="H20" i="3"/>
  <c r="H16" i="3"/>
  <c r="D20" i="3"/>
  <c r="H19" i="3"/>
  <c r="H17" i="3"/>
  <c r="H18" i="3" s="1"/>
</calcChain>
</file>

<file path=xl/sharedStrings.xml><?xml version="1.0" encoding="utf-8"?>
<sst xmlns="http://schemas.openxmlformats.org/spreadsheetml/2006/main" count="76" uniqueCount="33">
  <si>
    <t>p-value</t>
  </si>
  <si>
    <t>=</t>
  </si>
  <si>
    <t>Sample Evidence</t>
  </si>
  <si>
    <t>Sample Mean is</t>
  </si>
  <si>
    <t>Sample Size is</t>
  </si>
  <si>
    <t>Calculations</t>
  </si>
  <si>
    <t>CI Lower Bound</t>
  </si>
  <si>
    <t>CI Upper Bound</t>
  </si>
  <si>
    <t>Decision</t>
  </si>
  <si>
    <t>Sample SD is</t>
  </si>
  <si>
    <t>t-statistic</t>
  </si>
  <si>
    <t>&lt;&gt;</t>
  </si>
  <si>
    <t>One-Tailed (Left Tail)</t>
  </si>
  <si>
    <t>One-Tailed (Right Tail)</t>
  </si>
  <si>
    <t>Two-Tailed Test (u=uo)</t>
  </si>
  <si>
    <t>H1:  μ</t>
  </si>
  <si>
    <t>Hypotheses</t>
  </si>
  <si>
    <t>&gt;</t>
  </si>
  <si>
    <t>&lt;</t>
  </si>
  <si>
    <t>α</t>
  </si>
  <si>
    <t>Notes:</t>
  </si>
  <si>
    <t>FTR Null = Fail To Reject Null, (you are accepting Ho)</t>
  </si>
  <si>
    <t>Place Data In Light Blue Cells</t>
  </si>
  <si>
    <t>Reject Null = (you are accepting H1)</t>
  </si>
  <si>
    <t>(T.D. Placek - Spring 2012)</t>
  </si>
  <si>
    <t>mu0</t>
  </si>
  <si>
    <t>more data</t>
  </si>
  <si>
    <t>t-dist</t>
  </si>
  <si>
    <t>tinv</t>
  </si>
  <si>
    <t>+Infinity</t>
  </si>
  <si>
    <t>-Infinity</t>
  </si>
  <si>
    <t>One Sample Hypothesis Tests For The Mean (CORRECTED)</t>
  </si>
  <si>
    <t>H0:  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</si>
</sst>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8"/>
      <color rgb="FF000000"/>
      <name val="Segoe UI"/>
      <family val="2"/>
    </font>
    <font>
      <sz val="10"/>
      <color theme="1"/>
      <name val="Arial"/>
      <family val="2"/>
    </font>
    <font>
      <sz val="12"/>
      <name val="Comic Sans MS"/>
      <family val="4"/>
    </font>
  </fonts>
  <fills count="8">
    <fill>
      <patternFill patternType="none"/>
    </fill>
    <fill>
      <patternFill patternType="gray125"/>
    </fill>
    <fill>
      <patternFill patternType="solid">
        <fgColor rgb="FF7FBAE2"/>
        <bgColor indexed="64"/>
      </patternFill>
    </fill>
    <fill>
      <patternFill patternType="solid">
        <fgColor rgb="FFF7F7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0" fillId="0" borderId="0" xfId="0" applyFill="1"/>
    <xf numFmtId="0" fontId="0" fillId="2" borderId="0" xfId="0" applyFill="1"/>
    <xf numFmtId="0" fontId="4" fillId="3" borderId="0" xfId="0" applyFont="1" applyFill="1" applyAlignment="1">
      <alignment vertical="top" wrapText="1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Border="1"/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0" fontId="1" fillId="4" borderId="5" xfId="0" applyFont="1" applyFill="1" applyBorder="1"/>
    <xf numFmtId="0" fontId="0" fillId="4" borderId="1" xfId="0" applyFill="1" applyBorder="1"/>
    <xf numFmtId="0" fontId="0" fillId="4" borderId="2" xfId="0" applyFill="1" applyBorder="1"/>
    <xf numFmtId="0" fontId="2" fillId="4" borderId="6" xfId="0" applyFont="1" applyFill="1" applyBorder="1" applyAlignment="1">
      <alignment horizontal="right"/>
    </xf>
    <xf numFmtId="49" fontId="0" fillId="4" borderId="0" xfId="0" applyNumberFormat="1" applyFill="1" applyBorder="1" applyAlignment="1">
      <alignment horizontal="center"/>
    </xf>
    <xf numFmtId="0" fontId="0" fillId="4" borderId="6" xfId="0" applyFill="1" applyBorder="1" applyAlignment="1">
      <alignment horizontal="right"/>
    </xf>
    <xf numFmtId="0" fontId="0" fillId="4" borderId="0" xfId="0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0" fillId="4" borderId="7" xfId="0" applyFill="1" applyBorder="1" applyAlignment="1">
      <alignment horizontal="right"/>
    </xf>
    <xf numFmtId="49" fontId="0" fillId="4" borderId="8" xfId="0" applyNumberFormat="1" applyFill="1" applyBorder="1" applyAlignment="1">
      <alignment horizontal="center"/>
    </xf>
    <xf numFmtId="0" fontId="0" fillId="4" borderId="6" xfId="0" applyFill="1" applyBorder="1"/>
    <xf numFmtId="0" fontId="1" fillId="4" borderId="6" xfId="0" applyFont="1" applyFill="1" applyBorder="1"/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0" fillId="4" borderId="5" xfId="0" applyFill="1" applyBorder="1" applyAlignment="1">
      <alignment horizontal="right"/>
    </xf>
    <xf numFmtId="0" fontId="0" fillId="4" borderId="2" xfId="0" applyFill="1" applyBorder="1" applyAlignment="1">
      <alignment horizontal="left"/>
    </xf>
    <xf numFmtId="0" fontId="0" fillId="4" borderId="0" xfId="0" applyFill="1" applyBorder="1"/>
    <xf numFmtId="0" fontId="0" fillId="4" borderId="8" xfId="0" applyFill="1" applyBorder="1"/>
    <xf numFmtId="0" fontId="0" fillId="4" borderId="4" xfId="0" quotePrefix="1" applyFill="1" applyBorder="1" applyAlignment="1">
      <alignment horizontal="left"/>
    </xf>
    <xf numFmtId="0" fontId="0" fillId="4" borderId="3" xfId="0" quotePrefix="1" applyFill="1" applyBorder="1" applyAlignment="1">
      <alignment horizontal="left"/>
    </xf>
    <xf numFmtId="0" fontId="0" fillId="5" borderId="6" xfId="0" applyFill="1" applyBorder="1" applyAlignment="1">
      <alignment horizontal="right"/>
    </xf>
    <xf numFmtId="0" fontId="0" fillId="5" borderId="0" xfId="0" applyFill="1" applyBorder="1"/>
    <xf numFmtId="0" fontId="0" fillId="5" borderId="3" xfId="0" applyFill="1" applyBorder="1" applyAlignment="1">
      <alignment horizontal="left"/>
    </xf>
    <xf numFmtId="0" fontId="6" fillId="6" borderId="0" xfId="0" applyFont="1" applyFill="1"/>
    <xf numFmtId="49" fontId="3" fillId="4" borderId="0" xfId="0" applyNumberFormat="1" applyFont="1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3" fillId="7" borderId="5" xfId="0" applyFont="1" applyFill="1" applyBorder="1" applyAlignment="1">
      <alignment horizontal="left"/>
    </xf>
    <xf numFmtId="0" fontId="1" fillId="7" borderId="1" xfId="0" applyFont="1" applyFill="1" applyBorder="1"/>
    <xf numFmtId="0" fontId="0" fillId="7" borderId="1" xfId="0" applyFill="1" applyBorder="1"/>
    <xf numFmtId="0" fontId="0" fillId="7" borderId="2" xfId="0" applyFill="1" applyBorder="1"/>
    <xf numFmtId="0" fontId="0" fillId="5" borderId="6" xfId="0" applyFill="1" applyBorder="1" applyAlignment="1">
      <alignment horizontal="left"/>
    </xf>
    <xf numFmtId="0" fontId="0" fillId="5" borderId="3" xfId="0" applyFill="1" applyBorder="1"/>
    <xf numFmtId="0" fontId="0" fillId="5" borderId="7" xfId="0" applyFill="1" applyBorder="1" applyAlignment="1">
      <alignment horizontal="left"/>
    </xf>
    <xf numFmtId="0" fontId="0" fillId="5" borderId="8" xfId="0" applyFill="1" applyBorder="1"/>
    <xf numFmtId="0" fontId="0" fillId="5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B27" sqref="B27"/>
    </sheetView>
  </sheetViews>
  <sheetFormatPr defaultRowHeight="12.75" x14ac:dyDescent="0.2"/>
  <cols>
    <col min="1" max="1" width="4.85546875" customWidth="1"/>
    <col min="2" max="2" width="14.7109375" customWidth="1"/>
    <col min="3" max="3" width="4.7109375" customWidth="1"/>
    <col min="4" max="4" width="14.7109375" customWidth="1"/>
    <col min="6" max="6" width="14.7109375" customWidth="1"/>
    <col min="7" max="7" width="4.7109375" customWidth="1"/>
    <col min="8" max="8" width="14.7109375" customWidth="1"/>
    <col min="10" max="10" width="14.7109375" customWidth="1"/>
    <col min="11" max="11" width="4.7109375" customWidth="1"/>
    <col min="12" max="12" width="14.7109375" customWidth="1"/>
  </cols>
  <sheetData>
    <row r="1" spans="2:12" ht="19.5" x14ac:dyDescent="0.4">
      <c r="B1" s="42" t="s">
        <v>31</v>
      </c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2:12" ht="19.5" x14ac:dyDescent="0.4">
      <c r="B2" s="42" t="s">
        <v>24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4" spans="2:12" ht="13.5" thickBot="1" x14ac:dyDescent="0.25">
      <c r="B4" s="1" t="s">
        <v>12</v>
      </c>
      <c r="F4" s="1" t="s">
        <v>14</v>
      </c>
      <c r="J4" s="1" t="s">
        <v>13</v>
      </c>
    </row>
    <row r="5" spans="2:12" x14ac:dyDescent="0.2">
      <c r="B5" s="19" t="s">
        <v>16</v>
      </c>
      <c r="C5" s="20"/>
      <c r="D5" s="21"/>
      <c r="F5" s="19" t="s">
        <v>16</v>
      </c>
      <c r="G5" s="20"/>
      <c r="H5" s="21"/>
      <c r="J5" s="19" t="s">
        <v>16</v>
      </c>
      <c r="K5" s="20"/>
      <c r="L5" s="21"/>
    </row>
    <row r="6" spans="2:12" x14ac:dyDescent="0.2">
      <c r="B6" s="22" t="s">
        <v>32</v>
      </c>
      <c r="C6" s="43" t="s">
        <v>1</v>
      </c>
      <c r="D6" s="7">
        <f>H6</f>
        <v>90</v>
      </c>
      <c r="F6" s="22" t="s">
        <v>32</v>
      </c>
      <c r="G6" s="23" t="s">
        <v>1</v>
      </c>
      <c r="H6" s="44">
        <v>90</v>
      </c>
      <c r="J6" s="22" t="s">
        <v>32</v>
      </c>
      <c r="K6" s="43" t="s">
        <v>1</v>
      </c>
      <c r="L6" s="7">
        <f>H6</f>
        <v>90</v>
      </c>
    </row>
    <row r="7" spans="2:12" x14ac:dyDescent="0.2">
      <c r="B7" s="22" t="s">
        <v>15</v>
      </c>
      <c r="C7" s="23" t="s">
        <v>18</v>
      </c>
      <c r="D7" s="7">
        <f>mu</f>
        <v>90</v>
      </c>
      <c r="F7" s="22" t="s">
        <v>15</v>
      </c>
      <c r="G7" s="23" t="s">
        <v>11</v>
      </c>
      <c r="H7" s="7">
        <f>H6</f>
        <v>90</v>
      </c>
      <c r="J7" s="22" t="s">
        <v>15</v>
      </c>
      <c r="K7" s="23" t="s">
        <v>17</v>
      </c>
      <c r="L7" s="7">
        <f>mul</f>
        <v>90</v>
      </c>
    </row>
    <row r="8" spans="2:12" x14ac:dyDescent="0.2">
      <c r="B8" s="22" t="s">
        <v>19</v>
      </c>
      <c r="C8" s="23" t="s">
        <v>1</v>
      </c>
      <c r="D8" s="7">
        <f>H8</f>
        <v>0.05</v>
      </c>
      <c r="F8" s="22" t="s">
        <v>19</v>
      </c>
      <c r="G8" s="23" t="s">
        <v>1</v>
      </c>
      <c r="H8" s="44">
        <v>0.05</v>
      </c>
      <c r="J8" s="22" t="s">
        <v>19</v>
      </c>
      <c r="K8" s="23" t="s">
        <v>1</v>
      </c>
      <c r="L8" s="7">
        <f>H8</f>
        <v>0.05</v>
      </c>
    </row>
    <row r="9" spans="2:12" x14ac:dyDescent="0.2">
      <c r="B9" s="24"/>
      <c r="C9" s="25"/>
      <c r="D9" s="7"/>
      <c r="F9" s="29"/>
      <c r="G9" s="25"/>
      <c r="H9" s="7"/>
      <c r="J9" s="29"/>
      <c r="K9" s="25"/>
      <c r="L9" s="7"/>
    </row>
    <row r="10" spans="2:12" x14ac:dyDescent="0.2">
      <c r="B10" s="26" t="s">
        <v>2</v>
      </c>
      <c r="C10" s="25"/>
      <c r="D10" s="7"/>
      <c r="F10" s="30" t="s">
        <v>2</v>
      </c>
      <c r="G10" s="25"/>
      <c r="H10" s="7"/>
      <c r="J10" s="30" t="s">
        <v>2</v>
      </c>
      <c r="K10" s="25"/>
      <c r="L10" s="7"/>
    </row>
    <row r="11" spans="2:12" x14ac:dyDescent="0.2">
      <c r="B11" s="24" t="s">
        <v>3</v>
      </c>
      <c r="C11" s="23" t="s">
        <v>1</v>
      </c>
      <c r="D11" s="7">
        <f>H11</f>
        <v>88</v>
      </c>
      <c r="F11" s="24" t="s">
        <v>3</v>
      </c>
      <c r="G11" s="23" t="s">
        <v>1</v>
      </c>
      <c r="H11" s="44">
        <v>88</v>
      </c>
      <c r="J11" s="24" t="s">
        <v>3</v>
      </c>
      <c r="K11" s="23" t="s">
        <v>1</v>
      </c>
      <c r="L11" s="31">
        <f>H11</f>
        <v>88</v>
      </c>
    </row>
    <row r="12" spans="2:12" x14ac:dyDescent="0.2">
      <c r="B12" s="24" t="s">
        <v>9</v>
      </c>
      <c r="C12" s="23" t="s">
        <v>1</v>
      </c>
      <c r="D12" s="7">
        <f>H12</f>
        <v>6.0955000000000004</v>
      </c>
      <c r="F12" s="24" t="s">
        <v>9</v>
      </c>
      <c r="G12" s="23" t="s">
        <v>1</v>
      </c>
      <c r="H12" s="44">
        <v>6.0955000000000004</v>
      </c>
      <c r="J12" s="24" t="s">
        <v>9</v>
      </c>
      <c r="K12" s="23" t="s">
        <v>1</v>
      </c>
      <c r="L12" s="31">
        <f>H12</f>
        <v>6.0955000000000004</v>
      </c>
    </row>
    <row r="13" spans="2:12" ht="13.5" thickBot="1" x14ac:dyDescent="0.25">
      <c r="B13" s="27" t="s">
        <v>4</v>
      </c>
      <c r="C13" s="28" t="s">
        <v>1</v>
      </c>
      <c r="D13" s="8">
        <f>H13</f>
        <v>10</v>
      </c>
      <c r="F13" s="27" t="s">
        <v>4</v>
      </c>
      <c r="G13" s="28" t="s">
        <v>1</v>
      </c>
      <c r="H13" s="45">
        <v>10</v>
      </c>
      <c r="J13" s="27" t="s">
        <v>4</v>
      </c>
      <c r="K13" s="28" t="s">
        <v>1</v>
      </c>
      <c r="L13" s="32">
        <f>H13</f>
        <v>10</v>
      </c>
    </row>
    <row r="15" spans="2:12" ht="13.5" thickBot="1" x14ac:dyDescent="0.25">
      <c r="B15" s="1" t="s">
        <v>5</v>
      </c>
      <c r="F15" s="1" t="s">
        <v>5</v>
      </c>
      <c r="J15" s="1" t="s">
        <v>5</v>
      </c>
    </row>
    <row r="16" spans="2:12" x14ac:dyDescent="0.2">
      <c r="B16" s="33" t="s">
        <v>10</v>
      </c>
      <c r="C16" s="20"/>
      <c r="D16" s="34">
        <f>(xbarl-mul)/(sdl/SQRT(nl))</f>
        <v>-1.0375777738227805</v>
      </c>
      <c r="F16" s="33" t="s">
        <v>10</v>
      </c>
      <c r="G16" s="20"/>
      <c r="H16" s="34">
        <f>(xbar-mu)/(sd/SQRT(n))</f>
        <v>-1.0375777738227805</v>
      </c>
      <c r="J16" s="33" t="s">
        <v>10</v>
      </c>
      <c r="K16" s="20"/>
      <c r="L16" s="34">
        <f>(L11-L6)/(L12/SQRT(L13))</f>
        <v>-1.0375777738227805</v>
      </c>
    </row>
    <row r="17" spans="1:13" x14ac:dyDescent="0.2">
      <c r="B17" s="24" t="s">
        <v>0</v>
      </c>
      <c r="C17" s="35"/>
      <c r="D17" s="7">
        <f>IF(tvall&gt;0,1-TDIST(ABS(tvall),nl-1,1),TDIST(ABS(tvall),nl-1,1))</f>
        <v>0.16326931041381387</v>
      </c>
      <c r="F17" s="24" t="s">
        <v>0</v>
      </c>
      <c r="G17" s="35"/>
      <c r="H17" s="7">
        <f>2*TDIST(ABS(tval),n-1,1)</f>
        <v>0.32653862082762775</v>
      </c>
      <c r="J17" s="24" t="s">
        <v>0</v>
      </c>
      <c r="K17" s="35"/>
      <c r="L17" s="7">
        <f>IF(L16&lt;0,1-TDIST(ABS(L16),L13-1,1),TDIST(ABS(L16),L13-1,1))</f>
        <v>0.83673068958618613</v>
      </c>
    </row>
    <row r="18" spans="1:13" x14ac:dyDescent="0.2">
      <c r="B18" s="39" t="s">
        <v>8</v>
      </c>
      <c r="C18" s="40"/>
      <c r="D18" s="41" t="str">
        <f>IF(D17&lt;D8,"Reject Null","FTR Null")</f>
        <v>FTR Null</v>
      </c>
      <c r="F18" s="39" t="s">
        <v>8</v>
      </c>
      <c r="G18" s="40"/>
      <c r="H18" s="41" t="str">
        <f>IF(H17&lt;H8,"Reject Null","FTR Null")</f>
        <v>FTR Null</v>
      </c>
      <c r="J18" s="39" t="s">
        <v>8</v>
      </c>
      <c r="K18" s="40"/>
      <c r="L18" s="41" t="str">
        <f>IF(L17&lt;L8,"Reject Null","FTR Null")</f>
        <v>FTR Null</v>
      </c>
    </row>
    <row r="19" spans="1:13" x14ac:dyDescent="0.2">
      <c r="B19" s="24" t="s">
        <v>6</v>
      </c>
      <c r="C19" s="35"/>
      <c r="D19" s="38" t="s">
        <v>30</v>
      </c>
      <c r="F19" s="24" t="s">
        <v>6</v>
      </c>
      <c r="G19" s="35"/>
      <c r="H19" s="7">
        <f>xbar-TINV(alpha,n-1)*sd/SQRT(n)</f>
        <v>83.639541979655817</v>
      </c>
      <c r="J19" s="24" t="s">
        <v>6</v>
      </c>
      <c r="K19" s="35"/>
      <c r="L19" s="7">
        <f>L11-TINV(2*L8,(L13-1))*L12/SQRT(L13)</f>
        <v>84.466553199376193</v>
      </c>
    </row>
    <row r="20" spans="1:13" ht="13.5" thickBot="1" x14ac:dyDescent="0.25">
      <c r="B20" s="27" t="s">
        <v>7</v>
      </c>
      <c r="C20" s="36"/>
      <c r="D20" s="8">
        <f>D11+TINV(2*D8,D13-1)*D12/SQRT(D13)</f>
        <v>91.533446800623807</v>
      </c>
      <c r="F20" s="27" t="s">
        <v>7</v>
      </c>
      <c r="G20" s="36"/>
      <c r="H20" s="8">
        <f>xbar+TINV(alpha,n-1)*sd/SQRT(n)</f>
        <v>92.360458020344183</v>
      </c>
      <c r="J20" s="27" t="s">
        <v>7</v>
      </c>
      <c r="K20" s="36"/>
      <c r="L20" s="37" t="s">
        <v>29</v>
      </c>
    </row>
    <row r="22" spans="1:13" ht="13.5" thickBot="1" x14ac:dyDescent="0.25">
      <c r="B22" s="2" t="s">
        <v>20</v>
      </c>
      <c r="C22" s="3"/>
      <c r="D22" s="3"/>
      <c r="E22" s="4"/>
      <c r="F22" s="4"/>
      <c r="G22" s="4"/>
      <c r="H22" s="4"/>
      <c r="I22" s="4"/>
      <c r="J22" s="4"/>
      <c r="K22" s="4"/>
      <c r="L22" s="4"/>
    </row>
    <row r="23" spans="1:13" x14ac:dyDescent="0.2">
      <c r="B23" s="46" t="s">
        <v>22</v>
      </c>
      <c r="C23" s="47"/>
      <c r="D23" s="47"/>
      <c r="E23" s="48"/>
      <c r="F23" s="48"/>
      <c r="G23" s="48"/>
      <c r="H23" s="48"/>
      <c r="I23" s="48"/>
      <c r="J23" s="48"/>
      <c r="K23" s="48"/>
      <c r="L23" s="49"/>
    </row>
    <row r="24" spans="1:13" x14ac:dyDescent="0.2">
      <c r="B24" s="50" t="s">
        <v>21</v>
      </c>
      <c r="C24" s="40"/>
      <c r="D24" s="40"/>
      <c r="E24" s="40"/>
      <c r="F24" s="40"/>
      <c r="G24" s="40"/>
      <c r="H24" s="40"/>
      <c r="I24" s="40"/>
      <c r="J24" s="40"/>
      <c r="K24" s="40"/>
      <c r="L24" s="51"/>
    </row>
    <row r="25" spans="1:13" ht="13.5" thickBot="1" x14ac:dyDescent="0.25">
      <c r="B25" s="52" t="s">
        <v>23</v>
      </c>
      <c r="C25" s="53"/>
      <c r="D25" s="53"/>
      <c r="E25" s="53"/>
      <c r="F25" s="53"/>
      <c r="G25" s="53"/>
      <c r="H25" s="53"/>
      <c r="I25" s="53"/>
      <c r="J25" s="53"/>
      <c r="K25" s="53"/>
      <c r="L25" s="54"/>
    </row>
    <row r="27" spans="1:13" x14ac:dyDescent="0.2">
      <c r="A27" s="11"/>
      <c r="B27" s="12"/>
      <c r="C27" s="11"/>
      <c r="D27" s="11"/>
      <c r="E27" s="11"/>
      <c r="F27" s="12"/>
      <c r="G27" s="11"/>
      <c r="H27" s="11"/>
      <c r="I27" s="11"/>
      <c r="J27" s="12"/>
      <c r="K27" s="11"/>
      <c r="L27" s="11"/>
      <c r="M27" s="13"/>
    </row>
    <row r="28" spans="1:13" x14ac:dyDescent="0.2">
      <c r="A28" s="11"/>
      <c r="B28" s="12"/>
      <c r="C28" s="11"/>
      <c r="D28" s="11"/>
      <c r="E28" s="11"/>
      <c r="F28" s="12"/>
      <c r="G28" s="11"/>
      <c r="H28" s="11"/>
      <c r="I28" s="11"/>
      <c r="J28" s="12"/>
      <c r="K28" s="11"/>
      <c r="L28" s="11"/>
      <c r="M28" s="13"/>
    </row>
    <row r="29" spans="1:13" x14ac:dyDescent="0.2">
      <c r="A29" s="11"/>
      <c r="B29" s="14"/>
      <c r="C29" s="9"/>
      <c r="D29" s="15"/>
      <c r="E29" s="11"/>
      <c r="F29" s="14"/>
      <c r="G29" s="9"/>
      <c r="H29" s="15"/>
      <c r="I29" s="11"/>
      <c r="J29" s="14"/>
      <c r="K29" s="9"/>
      <c r="L29" s="15"/>
      <c r="M29" s="13"/>
    </row>
    <row r="30" spans="1:13" x14ac:dyDescent="0.2">
      <c r="A30" s="11"/>
      <c r="B30" s="14"/>
      <c r="C30" s="9"/>
      <c r="D30" s="15"/>
      <c r="E30" s="11"/>
      <c r="F30" s="14"/>
      <c r="G30" s="9"/>
      <c r="H30" s="15"/>
      <c r="I30" s="11"/>
      <c r="J30" s="14"/>
      <c r="K30" s="9"/>
      <c r="L30" s="15"/>
      <c r="M30" s="13"/>
    </row>
    <row r="31" spans="1:13" x14ac:dyDescent="0.2">
      <c r="A31" s="11"/>
      <c r="B31" s="14"/>
      <c r="C31" s="9"/>
      <c r="D31" s="15"/>
      <c r="E31" s="11"/>
      <c r="F31" s="14"/>
      <c r="G31" s="9"/>
      <c r="H31" s="15"/>
      <c r="I31" s="11"/>
      <c r="J31" s="14"/>
      <c r="K31" s="9"/>
      <c r="L31" s="15"/>
      <c r="M31" s="13"/>
    </row>
    <row r="32" spans="1:13" x14ac:dyDescent="0.2">
      <c r="A32" s="11"/>
      <c r="B32" s="11"/>
      <c r="C32" s="10"/>
      <c r="D32" s="15"/>
      <c r="E32" s="11"/>
      <c r="F32" s="11"/>
      <c r="G32" s="10"/>
      <c r="H32" s="15"/>
      <c r="I32" s="11"/>
      <c r="J32" s="11"/>
      <c r="K32" s="10"/>
      <c r="L32" s="15"/>
      <c r="M32" s="13"/>
    </row>
    <row r="33" spans="1:13" x14ac:dyDescent="0.2">
      <c r="A33" s="11"/>
      <c r="B33" s="12"/>
      <c r="C33" s="10"/>
      <c r="D33" s="15"/>
      <c r="E33" s="11"/>
      <c r="F33" s="12"/>
      <c r="G33" s="10"/>
      <c r="H33" s="15"/>
      <c r="I33" s="11"/>
      <c r="J33" s="12"/>
      <c r="K33" s="10"/>
      <c r="L33" s="15"/>
      <c r="M33" s="13"/>
    </row>
    <row r="34" spans="1:13" x14ac:dyDescent="0.2">
      <c r="A34" s="11"/>
      <c r="B34" s="16"/>
      <c r="C34" s="9"/>
      <c r="D34" s="17"/>
      <c r="E34" s="11"/>
      <c r="F34" s="16"/>
      <c r="G34" s="9"/>
      <c r="H34" s="17"/>
      <c r="I34" s="11"/>
      <c r="J34" s="16"/>
      <c r="K34" s="9"/>
      <c r="L34" s="17"/>
      <c r="M34" s="13"/>
    </row>
    <row r="35" spans="1:13" x14ac:dyDescent="0.2">
      <c r="A35" s="11"/>
      <c r="B35" s="16"/>
      <c r="C35" s="9"/>
      <c r="D35" s="17"/>
      <c r="E35" s="11"/>
      <c r="F35" s="16"/>
      <c r="G35" s="9"/>
      <c r="H35" s="17"/>
      <c r="I35" s="11"/>
      <c r="J35" s="16"/>
      <c r="K35" s="9"/>
      <c r="L35" s="17"/>
      <c r="M35" s="13"/>
    </row>
    <row r="36" spans="1:13" x14ac:dyDescent="0.2">
      <c r="A36" s="11"/>
      <c r="B36" s="16"/>
      <c r="C36" s="9"/>
      <c r="D36" s="17"/>
      <c r="E36" s="11"/>
      <c r="F36" s="16"/>
      <c r="G36" s="9"/>
      <c r="H36" s="17"/>
      <c r="I36" s="11"/>
      <c r="J36" s="16"/>
      <c r="K36" s="9"/>
      <c r="L36" s="17"/>
      <c r="M36" s="13"/>
    </row>
    <row r="37" spans="1:13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3"/>
    </row>
    <row r="38" spans="1:13" x14ac:dyDescent="0.2">
      <c r="A38" s="11"/>
      <c r="B38" s="12"/>
      <c r="C38" s="11"/>
      <c r="D38" s="11"/>
      <c r="E38" s="11"/>
      <c r="F38" s="12"/>
      <c r="G38" s="11"/>
      <c r="H38" s="11"/>
      <c r="I38" s="11"/>
      <c r="J38" s="12"/>
      <c r="K38" s="11"/>
      <c r="L38" s="11"/>
      <c r="M38" s="13"/>
    </row>
    <row r="39" spans="1:13" x14ac:dyDescent="0.2">
      <c r="A39" s="11"/>
      <c r="B39" s="16"/>
      <c r="C39" s="11"/>
      <c r="D39" s="15"/>
      <c r="E39" s="11"/>
      <c r="F39" s="16"/>
      <c r="G39" s="11"/>
      <c r="H39" s="15"/>
      <c r="I39" s="11"/>
      <c r="J39" s="16"/>
      <c r="K39" s="11"/>
      <c r="L39" s="15"/>
      <c r="M39" s="13"/>
    </row>
    <row r="40" spans="1:13" x14ac:dyDescent="0.2">
      <c r="A40" s="11"/>
      <c r="B40" s="16"/>
      <c r="C40" s="11"/>
      <c r="D40" s="15"/>
      <c r="E40" s="11"/>
      <c r="F40" s="16"/>
      <c r="G40" s="11"/>
      <c r="H40" s="15"/>
      <c r="I40" s="11"/>
      <c r="J40" s="16"/>
      <c r="K40" s="11"/>
      <c r="L40" s="15"/>
      <c r="M40" s="13"/>
    </row>
    <row r="41" spans="1:13" x14ac:dyDescent="0.2">
      <c r="A41" s="11"/>
      <c r="B41" s="16"/>
      <c r="C41" s="11"/>
      <c r="D41" s="15"/>
      <c r="E41" s="11"/>
      <c r="F41" s="16"/>
      <c r="G41" s="11"/>
      <c r="H41" s="15"/>
      <c r="I41" s="11"/>
      <c r="J41" s="16"/>
      <c r="K41" s="11"/>
      <c r="L41" s="15"/>
      <c r="M41" s="13"/>
    </row>
    <row r="42" spans="1:13" x14ac:dyDescent="0.2">
      <c r="A42" s="11"/>
      <c r="B42" s="16"/>
      <c r="C42" s="11"/>
      <c r="D42" s="15"/>
      <c r="E42" s="11"/>
      <c r="F42" s="16"/>
      <c r="G42" s="11"/>
      <c r="H42" s="15"/>
      <c r="I42" s="11"/>
      <c r="J42" s="16"/>
      <c r="K42" s="11"/>
      <c r="L42" s="15"/>
      <c r="M42" s="13"/>
    </row>
    <row r="43" spans="1:13" x14ac:dyDescent="0.2">
      <c r="A43" s="11"/>
      <c r="B43" s="16"/>
      <c r="C43" s="11"/>
      <c r="D43" s="18"/>
      <c r="E43" s="11"/>
      <c r="F43" s="16"/>
      <c r="G43" s="11"/>
      <c r="H43" s="18"/>
      <c r="I43" s="11"/>
      <c r="J43" s="16"/>
      <c r="K43" s="11"/>
      <c r="L43" s="18"/>
      <c r="M43" s="13"/>
    </row>
    <row r="44" spans="1:13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3"/>
    </row>
    <row r="45" spans="1:13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12" sqref="B12"/>
    </sheetView>
  </sheetViews>
  <sheetFormatPr defaultRowHeight="12.75" x14ac:dyDescent="0.2"/>
  <cols>
    <col min="2" max="2" width="10" customWidth="1"/>
  </cols>
  <sheetData>
    <row r="1" spans="1:7" x14ac:dyDescent="0.2">
      <c r="A1" s="5"/>
      <c r="B1" s="5"/>
      <c r="C1" s="5"/>
      <c r="D1" s="5"/>
      <c r="E1" s="5"/>
      <c r="F1" s="5"/>
      <c r="G1" s="5"/>
    </row>
    <row r="2" spans="1:7" x14ac:dyDescent="0.2">
      <c r="A2" s="6" t="s">
        <v>25</v>
      </c>
      <c r="B2" s="6"/>
      <c r="C2" s="6" t="s">
        <v>26</v>
      </c>
      <c r="D2" s="6"/>
      <c r="E2" s="6"/>
      <c r="F2" s="6"/>
      <c r="G2" s="5"/>
    </row>
    <row r="3" spans="1:7" x14ac:dyDescent="0.2">
      <c r="A3" s="6">
        <v>12.01</v>
      </c>
      <c r="B3" s="6">
        <v>12.1</v>
      </c>
      <c r="C3" s="6"/>
      <c r="D3" s="6">
        <v>12.01</v>
      </c>
      <c r="E3" s="6">
        <v>12.01</v>
      </c>
      <c r="F3" s="6">
        <v>12.01</v>
      </c>
      <c r="G3" s="6">
        <v>12.01</v>
      </c>
    </row>
    <row r="4" spans="1:7" x14ac:dyDescent="0.2">
      <c r="A4" s="6">
        <v>12.17</v>
      </c>
      <c r="B4" s="6"/>
      <c r="C4" s="6"/>
      <c r="D4" s="6">
        <v>12.17</v>
      </c>
      <c r="E4" s="6">
        <v>12.17</v>
      </c>
      <c r="F4" s="6">
        <v>12.17</v>
      </c>
      <c r="G4" s="6">
        <v>12.17</v>
      </c>
    </row>
    <row r="5" spans="1:7" x14ac:dyDescent="0.2">
      <c r="A5" s="6">
        <v>12.16</v>
      </c>
      <c r="B5" s="6"/>
      <c r="C5" s="6"/>
      <c r="D5" s="6">
        <v>12.16</v>
      </c>
      <c r="E5" s="6">
        <v>12.16</v>
      </c>
      <c r="F5" s="6">
        <v>12.16</v>
      </c>
      <c r="G5" s="6">
        <v>12.16</v>
      </c>
    </row>
    <row r="6" spans="1:7" x14ac:dyDescent="0.2">
      <c r="A6" s="6">
        <v>12.14</v>
      </c>
      <c r="B6" s="6"/>
      <c r="C6" s="6"/>
      <c r="D6" s="6">
        <v>12.14</v>
      </c>
      <c r="E6" s="6">
        <v>12.14</v>
      </c>
      <c r="F6" s="6">
        <v>12.14</v>
      </c>
      <c r="G6" s="6">
        <v>12.14</v>
      </c>
    </row>
    <row r="7" spans="1:7" x14ac:dyDescent="0.2">
      <c r="A7" s="6">
        <v>12.17</v>
      </c>
      <c r="B7" s="6"/>
      <c r="C7" s="6"/>
      <c r="D7" s="6">
        <v>12.17</v>
      </c>
      <c r="E7" s="6">
        <v>12.17</v>
      </c>
      <c r="F7" s="6">
        <v>12.17</v>
      </c>
      <c r="G7" s="6">
        <v>12.17</v>
      </c>
    </row>
    <row r="8" spans="1:7" x14ac:dyDescent="0.2">
      <c r="A8" s="6"/>
      <c r="B8" s="6"/>
      <c r="C8" s="6"/>
      <c r="D8" s="6"/>
      <c r="E8" s="6"/>
      <c r="F8" s="6"/>
      <c r="G8" s="6"/>
    </row>
    <row r="9" spans="1:7" x14ac:dyDescent="0.2">
      <c r="A9" s="6" t="s">
        <v>10</v>
      </c>
      <c r="B9" s="6">
        <f>(AVERAGE(A2:A6) - B2) / (STDEV(A2:A6) / SQRT(COUNT(A2:A6)))</f>
        <v>325.86611191034547</v>
      </c>
      <c r="C9" s="6"/>
      <c r="D9" s="6">
        <f>(AVERAGE(D2:G6) - B2) / (STDEV(D2:G6) / SQRT(COUNT(D2:G6)))</f>
        <v>728.65877779508617</v>
      </c>
      <c r="E9" s="6"/>
      <c r="F9" s="6"/>
      <c r="G9" s="6"/>
    </row>
    <row r="10" spans="1:7" x14ac:dyDescent="0.2">
      <c r="A10" s="6" t="s">
        <v>27</v>
      </c>
      <c r="B10" s="6">
        <f>TDIST(B8,4,2)</f>
        <v>1</v>
      </c>
      <c r="C10" s="6"/>
      <c r="D10" s="6">
        <f>TDIST(D8,19,2)</f>
        <v>1</v>
      </c>
      <c r="E10" s="6"/>
      <c r="F10" s="6"/>
      <c r="G10" s="6"/>
    </row>
    <row r="11" spans="1:7" x14ac:dyDescent="0.2">
      <c r="A11" s="6" t="s">
        <v>28</v>
      </c>
      <c r="B11" s="6" t="e">
        <f>TINV(B9,4)</f>
        <v>#NUM!</v>
      </c>
      <c r="C11" s="6"/>
      <c r="D11" s="6" t="e">
        <f>TINV(D9,19)</f>
        <v>#NUM!</v>
      </c>
      <c r="E11" s="6"/>
      <c r="F11" s="6"/>
      <c r="G11" s="6"/>
    </row>
    <row r="12" spans="1:7" x14ac:dyDescent="0.2">
      <c r="A12" s="6"/>
      <c r="B12" s="6">
        <f>TINV(0.05,4)</f>
        <v>2.7764451051977934</v>
      </c>
      <c r="C12" s="6"/>
      <c r="D12" s="6">
        <f>TINV(0.05,19)</f>
        <v>2.0930240544083096</v>
      </c>
      <c r="E12" s="6"/>
      <c r="F12" s="6"/>
      <c r="G1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t (one mean)</vt:lpstr>
      <vt:lpstr>Sheet1</vt:lpstr>
      <vt:lpstr>alpha</vt:lpstr>
      <vt:lpstr>alphal</vt:lpstr>
      <vt:lpstr>CLhigh</vt:lpstr>
      <vt:lpstr>CLlow</vt:lpstr>
      <vt:lpstr>mu</vt:lpstr>
      <vt:lpstr>mul</vt:lpstr>
      <vt:lpstr>n</vt:lpstr>
      <vt:lpstr>nl</vt:lpstr>
      <vt:lpstr>pval</vt:lpstr>
      <vt:lpstr>pvall</vt:lpstr>
      <vt:lpstr>sd</vt:lpstr>
      <vt:lpstr>sdl</vt:lpstr>
      <vt:lpstr>tval</vt:lpstr>
      <vt:lpstr>tvall</vt:lpstr>
      <vt:lpstr>xbar</vt:lpstr>
      <vt:lpstr>xbarl</vt:lpstr>
    </vt:vector>
  </TitlesOfParts>
  <Company>No 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Kintantee</dc:creator>
  <cp:lastModifiedBy>placetd</cp:lastModifiedBy>
  <dcterms:created xsi:type="dcterms:W3CDTF">2002-11-08T18:01:52Z</dcterms:created>
  <dcterms:modified xsi:type="dcterms:W3CDTF">2012-04-04T17:59:18Z</dcterms:modified>
</cp:coreProperties>
</file>